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 Geraldo\Desktop\ARMANDO\REPORTE MENSUAL. ESTADO ANALITICO DE INGRESOS\R. MENSUAL\"/>
    </mc:Choice>
  </mc:AlternateContent>
  <xr:revisionPtr revIDLastSave="0" documentId="13_ncr:1_{5E6EDB67-6121-4CA4-B056-C04D60C89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4" l="1"/>
  <c r="B20" i="4"/>
  <c r="G8" i="4"/>
  <c r="G5" i="4"/>
  <c r="C36" i="4" l="1"/>
  <c r="D5" i="4"/>
  <c r="C30" i="4"/>
  <c r="E30" i="4"/>
  <c r="F30" i="4"/>
  <c r="B30" i="4"/>
  <c r="D36" i="4"/>
  <c r="E36" i="4"/>
  <c r="F36" i="4"/>
  <c r="G36" i="4"/>
  <c r="B36" i="4"/>
  <c r="G33" i="4"/>
  <c r="G30" i="4" s="1"/>
  <c r="D33" i="4"/>
  <c r="D30" i="4" s="1"/>
  <c r="C20" i="4"/>
  <c r="D22" i="4"/>
  <c r="D23" i="4"/>
  <c r="D24" i="4"/>
  <c r="D25" i="4"/>
  <c r="D26" i="4"/>
  <c r="D27" i="4"/>
  <c r="D28" i="4"/>
  <c r="D29" i="4"/>
  <c r="G22" i="4"/>
  <c r="G23" i="4"/>
  <c r="G24" i="4"/>
  <c r="G25" i="4"/>
  <c r="G26" i="4"/>
  <c r="G27" i="4"/>
  <c r="G28" i="4"/>
  <c r="G29" i="4"/>
  <c r="G21" i="4"/>
  <c r="D21" i="4"/>
  <c r="D6" i="4"/>
  <c r="D7" i="4"/>
  <c r="D8" i="4"/>
  <c r="D9" i="4"/>
  <c r="D10" i="4"/>
  <c r="D11" i="4"/>
  <c r="D12" i="4"/>
  <c r="D13" i="4"/>
  <c r="D14" i="4"/>
  <c r="C15" i="4"/>
  <c r="B15" i="4"/>
  <c r="G6" i="4"/>
  <c r="G7" i="4"/>
  <c r="G9" i="4"/>
  <c r="G10" i="4"/>
  <c r="G11" i="4"/>
  <c r="G13" i="4"/>
  <c r="G14" i="4"/>
  <c r="D20" i="4" l="1"/>
  <c r="D39" i="4" s="1"/>
  <c r="D15" i="4"/>
  <c r="C39" i="4"/>
  <c r="F39" i="4"/>
  <c r="E39" i="4"/>
  <c r="G20" i="4"/>
  <c r="G40" i="4" s="1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<sst xmlns="http://schemas.openxmlformats.org/spreadsheetml/2006/main" count="69" uniqueCount="46">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</sst>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center"/>
      <protection locked="0"/>
    </xf>
    <xf numFmtId="3" fontId="3" fillId="0" borderId="11" xfId="8" applyNumberFormat="1" applyFont="1" applyBorder="1" applyAlignment="1" applyProtection="1">
      <alignment vertical="center"/>
      <protection locked="0"/>
    </xf>
    <xf numFmtId="3" fontId="0" fillId="0" borderId="11" xfId="0" applyNumberFormat="1" applyBorder="1" applyAlignment="1">
      <alignment vertical="center"/>
    </xf>
    <xf numFmtId="3" fontId="7" fillId="0" borderId="11" xfId="8" applyNumberFormat="1" applyFont="1" applyBorder="1" applyAlignment="1" applyProtection="1">
      <alignment vertical="center"/>
      <protection locked="0"/>
    </xf>
    <xf numFmtId="3" fontId="7" fillId="0" borderId="16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topLeftCell="A16" zoomScale="140" zoomScaleNormal="140" workbookViewId="0">
      <selection activeCell="F5" sqref="F5"/>
    </sheetView>
  </sheetViews>
  <sheetFormatPr baseColWidth="10" defaultColWidth="12" defaultRowHeight="11.25"/>
  <cols>
    <col min="1" max="1" width="62.3320312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21" style="2" customWidth="1"/>
    <col min="8" max="16384" width="12" style="2"/>
  </cols>
  <sheetData>
    <row r="1" spans="1:9" ht="33.6" customHeight="1">
      <c r="A1" s="81" t="s">
        <v>45</v>
      </c>
      <c r="B1" s="82"/>
      <c r="C1" s="82"/>
      <c r="D1" s="82"/>
      <c r="E1" s="82"/>
      <c r="F1" s="82"/>
      <c r="G1" s="83"/>
    </row>
    <row r="2" spans="1:9" s="3" customFormat="1">
      <c r="A2" s="27"/>
      <c r="B2" s="86" t="s">
        <v>0</v>
      </c>
      <c r="C2" s="87"/>
      <c r="D2" s="87"/>
      <c r="E2" s="87"/>
      <c r="F2" s="88"/>
      <c r="G2" s="84" t="s">
        <v>7</v>
      </c>
    </row>
    <row r="3" spans="1:9" s="1" customFormat="1" ht="24.95" customHeight="1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5"/>
    </row>
    <row r="4" spans="1:9" s="1" customFormat="1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0" t="s">
        <v>14</v>
      </c>
      <c r="B5" s="55">
        <v>2739942171</v>
      </c>
      <c r="C5" s="58">
        <v>0</v>
      </c>
      <c r="D5" s="56">
        <f>+B5+C5</f>
        <v>2739942171</v>
      </c>
      <c r="E5" s="69">
        <v>285212131</v>
      </c>
      <c r="F5" s="69">
        <v>285212131</v>
      </c>
      <c r="G5" s="58">
        <f>+F5-B5</f>
        <v>-2454730040</v>
      </c>
    </row>
    <row r="6" spans="1:9">
      <c r="A6" s="31" t="s">
        <v>15</v>
      </c>
      <c r="B6" s="56">
        <v>0</v>
      </c>
      <c r="C6" s="56">
        <v>0</v>
      </c>
      <c r="D6" s="56">
        <f t="shared" ref="D6:D14" si="0">+B6+C6</f>
        <v>0</v>
      </c>
      <c r="E6" s="56">
        <v>0</v>
      </c>
      <c r="F6" s="56">
        <v>0</v>
      </c>
      <c r="G6" s="56">
        <f t="shared" ref="G6:G14" si="1">+F6-B6</f>
        <v>0</v>
      </c>
    </row>
    <row r="7" spans="1:9">
      <c r="A7" s="30" t="s">
        <v>16</v>
      </c>
      <c r="B7" s="56">
        <v>0</v>
      </c>
      <c r="C7" s="56">
        <v>0</v>
      </c>
      <c r="D7" s="56">
        <f t="shared" si="0"/>
        <v>0</v>
      </c>
      <c r="E7" s="56">
        <v>0</v>
      </c>
      <c r="F7" s="56">
        <v>0</v>
      </c>
      <c r="G7" s="56">
        <f t="shared" si="1"/>
        <v>0</v>
      </c>
    </row>
    <row r="8" spans="1:9">
      <c r="A8" s="30" t="s">
        <v>17</v>
      </c>
      <c r="B8" s="56">
        <v>944974598</v>
      </c>
      <c r="C8" s="56">
        <v>0</v>
      </c>
      <c r="D8" s="56">
        <f t="shared" si="0"/>
        <v>944974598</v>
      </c>
      <c r="E8" s="65">
        <v>94942971</v>
      </c>
      <c r="F8" s="65">
        <v>94942971</v>
      </c>
      <c r="G8" s="56">
        <f>+F8-B8</f>
        <v>-850031627</v>
      </c>
    </row>
    <row r="9" spans="1:9">
      <c r="A9" s="30" t="s">
        <v>18</v>
      </c>
      <c r="B9" s="56">
        <v>20527343</v>
      </c>
      <c r="C9" s="56">
        <v>0</v>
      </c>
      <c r="D9" s="56">
        <f t="shared" si="0"/>
        <v>20527343</v>
      </c>
      <c r="E9" s="65">
        <v>422667</v>
      </c>
      <c r="F9" s="65">
        <v>422667</v>
      </c>
      <c r="G9" s="56">
        <f t="shared" si="1"/>
        <v>-20104676</v>
      </c>
    </row>
    <row r="10" spans="1:9">
      <c r="A10" s="31" t="s">
        <v>19</v>
      </c>
      <c r="B10" s="56">
        <v>301000944</v>
      </c>
      <c r="C10" s="56">
        <v>0</v>
      </c>
      <c r="D10" s="56">
        <f t="shared" si="0"/>
        <v>301000944</v>
      </c>
      <c r="E10" s="65">
        <v>6122994</v>
      </c>
      <c r="F10" s="65">
        <v>6122994</v>
      </c>
      <c r="G10" s="56">
        <f t="shared" si="1"/>
        <v>-294877950</v>
      </c>
      <c r="I10" s="63"/>
    </row>
    <row r="11" spans="1:9" ht="15" customHeight="1">
      <c r="A11" s="30" t="s">
        <v>20</v>
      </c>
      <c r="B11" s="56">
        <v>0</v>
      </c>
      <c r="C11" s="56">
        <v>0</v>
      </c>
      <c r="D11" s="56">
        <f t="shared" si="0"/>
        <v>0</v>
      </c>
      <c r="E11" s="65">
        <v>315442</v>
      </c>
      <c r="F11" s="65">
        <v>315442</v>
      </c>
      <c r="G11" s="56">
        <f t="shared" si="1"/>
        <v>315442</v>
      </c>
    </row>
    <row r="12" spans="1:9" ht="22.5">
      <c r="A12" s="30" t="s">
        <v>21</v>
      </c>
      <c r="B12" s="76">
        <v>22396595089</v>
      </c>
      <c r="C12" s="76">
        <v>671433524</v>
      </c>
      <c r="D12" s="76">
        <f t="shared" si="0"/>
        <v>23068028613</v>
      </c>
      <c r="E12" s="77">
        <v>2096613999</v>
      </c>
      <c r="F12" s="77">
        <v>2096613999</v>
      </c>
      <c r="G12" s="56">
        <v>-20299981090</v>
      </c>
      <c r="I12" s="63"/>
    </row>
    <row r="13" spans="1:9" ht="22.5">
      <c r="A13" s="30" t="s">
        <v>22</v>
      </c>
      <c r="B13" s="12">
        <v>0</v>
      </c>
      <c r="C13" s="56">
        <v>0</v>
      </c>
      <c r="D13" s="56">
        <f t="shared" si="0"/>
        <v>0</v>
      </c>
      <c r="E13" s="56">
        <v>0</v>
      </c>
      <c r="F13" s="56">
        <v>0</v>
      </c>
      <c r="G13" s="56">
        <f t="shared" si="1"/>
        <v>0</v>
      </c>
    </row>
    <row r="14" spans="1:9">
      <c r="A14" s="30" t="s">
        <v>23</v>
      </c>
      <c r="B14" s="12">
        <v>500000000</v>
      </c>
      <c r="C14" s="56">
        <v>0</v>
      </c>
      <c r="D14" s="56">
        <f t="shared" si="0"/>
        <v>500000000</v>
      </c>
      <c r="E14" s="56">
        <v>0</v>
      </c>
      <c r="F14" s="56">
        <v>0</v>
      </c>
      <c r="G14" s="56">
        <f t="shared" si="1"/>
        <v>-500000000</v>
      </c>
    </row>
    <row r="15" spans="1:9">
      <c r="A15" s="9" t="s">
        <v>24</v>
      </c>
      <c r="B15" s="70">
        <f>SUM(B5:B14)</f>
        <v>26903040145</v>
      </c>
      <c r="C15" s="70">
        <f>SUM(C5:C14)</f>
        <v>671433524</v>
      </c>
      <c r="D15" s="70">
        <f>SUM(D5:D14)</f>
        <v>27574473669</v>
      </c>
      <c r="E15" s="70">
        <v>2483630205</v>
      </c>
      <c r="F15" s="70">
        <v>2483630205</v>
      </c>
      <c r="G15" s="74"/>
    </row>
    <row r="16" spans="1:9">
      <c r="A16" s="15"/>
      <c r="B16" s="16"/>
      <c r="C16" s="16"/>
      <c r="D16" s="19"/>
      <c r="E16" s="17" t="s">
        <v>25</v>
      </c>
      <c r="F16" s="20"/>
      <c r="G16" s="59">
        <v>-24419409940</v>
      </c>
    </row>
    <row r="17" spans="1:9" ht="10.5" customHeight="1">
      <c r="A17" s="25"/>
      <c r="B17" s="86" t="s">
        <v>0</v>
      </c>
      <c r="C17" s="87"/>
      <c r="D17" s="87"/>
      <c r="E17" s="87"/>
      <c r="F17" s="88"/>
      <c r="G17" s="84" t="s">
        <v>7</v>
      </c>
    </row>
    <row r="18" spans="1:9" ht="22.5">
      <c r="A18" s="32" t="s">
        <v>26</v>
      </c>
      <c r="B18" s="4" t="s">
        <v>2</v>
      </c>
      <c r="C18" s="5" t="s">
        <v>3</v>
      </c>
      <c r="D18" s="5" t="s">
        <v>4</v>
      </c>
      <c r="E18" s="5" t="s">
        <v>5</v>
      </c>
      <c r="F18" s="6" t="s">
        <v>6</v>
      </c>
      <c r="G18" s="85"/>
    </row>
    <row r="19" spans="1:9">
      <c r="A19" s="26"/>
      <c r="B19" s="7" t="s">
        <v>8</v>
      </c>
      <c r="C19" s="8" t="s">
        <v>9</v>
      </c>
      <c r="D19" s="8" t="s">
        <v>10</v>
      </c>
      <c r="E19" s="8" t="s">
        <v>11</v>
      </c>
      <c r="F19" s="8" t="s">
        <v>12</v>
      </c>
      <c r="G19" s="8" t="s">
        <v>13</v>
      </c>
    </row>
    <row r="20" spans="1:9">
      <c r="A20" s="23" t="s">
        <v>27</v>
      </c>
      <c r="B20" s="60">
        <f>SUM(B21:B28)</f>
        <v>26403040145</v>
      </c>
      <c r="C20" s="60">
        <f>SUM(C21:C28)</f>
        <v>671433524</v>
      </c>
      <c r="D20" s="60">
        <f>SUM(D21:D28)</f>
        <v>27074473669</v>
      </c>
      <c r="E20" s="60">
        <v>2483314763</v>
      </c>
      <c r="F20" s="60">
        <v>2483314763</v>
      </c>
      <c r="G20" s="62">
        <f>+F20-B20</f>
        <v>-23919725382</v>
      </c>
    </row>
    <row r="21" spans="1:9">
      <c r="A21" s="33" t="s">
        <v>14</v>
      </c>
      <c r="B21" s="65">
        <v>2739942171</v>
      </c>
      <c r="C21" s="61">
        <v>0</v>
      </c>
      <c r="D21" s="65">
        <f>+B21+C21</f>
        <v>2739942171</v>
      </c>
      <c r="E21" s="65">
        <v>285212131</v>
      </c>
      <c r="F21" s="65">
        <v>285212131</v>
      </c>
      <c r="G21" s="61">
        <f>+F21-B21</f>
        <v>-2454730040</v>
      </c>
    </row>
    <row r="22" spans="1:9">
      <c r="A22" s="33" t="s">
        <v>15</v>
      </c>
      <c r="B22" s="61">
        <v>0</v>
      </c>
      <c r="C22" s="61">
        <v>0</v>
      </c>
      <c r="D22" s="65">
        <f t="shared" ref="D22:D29" si="2">+B22+C22</f>
        <v>0</v>
      </c>
      <c r="E22" s="61">
        <v>0</v>
      </c>
      <c r="F22" s="61">
        <v>0</v>
      </c>
      <c r="G22" s="61">
        <f t="shared" ref="G22:G29" si="3">+F22-B22</f>
        <v>0</v>
      </c>
    </row>
    <row r="23" spans="1:9">
      <c r="A23" s="33" t="s">
        <v>16</v>
      </c>
      <c r="B23" s="61">
        <v>0</v>
      </c>
      <c r="C23" s="61">
        <v>0</v>
      </c>
      <c r="D23" s="65">
        <f t="shared" si="2"/>
        <v>0</v>
      </c>
      <c r="E23" s="61">
        <v>0</v>
      </c>
      <c r="F23" s="61">
        <v>0</v>
      </c>
      <c r="G23" s="61">
        <f t="shared" si="3"/>
        <v>0</v>
      </c>
    </row>
    <row r="24" spans="1:9">
      <c r="A24" s="33" t="s">
        <v>17</v>
      </c>
      <c r="B24" s="65">
        <v>944974598</v>
      </c>
      <c r="C24" s="61">
        <v>0</v>
      </c>
      <c r="D24" s="65">
        <f t="shared" si="2"/>
        <v>944974598</v>
      </c>
      <c r="E24" s="65">
        <v>94942971</v>
      </c>
      <c r="F24" s="65">
        <v>94942971</v>
      </c>
      <c r="G24" s="61">
        <f t="shared" si="3"/>
        <v>-850031627</v>
      </c>
    </row>
    <row r="25" spans="1:9">
      <c r="A25" s="33" t="s">
        <v>28</v>
      </c>
      <c r="B25" s="65">
        <v>20527343</v>
      </c>
      <c r="C25" s="61">
        <v>0</v>
      </c>
      <c r="D25" s="65">
        <f t="shared" si="2"/>
        <v>20527343</v>
      </c>
      <c r="E25" s="65">
        <v>422667</v>
      </c>
      <c r="F25" s="65">
        <v>422667</v>
      </c>
      <c r="G25" s="61">
        <f t="shared" si="3"/>
        <v>-20104676</v>
      </c>
    </row>
    <row r="26" spans="1:9">
      <c r="A26" s="33" t="s">
        <v>29</v>
      </c>
      <c r="B26" s="77">
        <v>301000944</v>
      </c>
      <c r="C26" s="65">
        <v>0</v>
      </c>
      <c r="D26" s="65">
        <f t="shared" si="2"/>
        <v>301000944</v>
      </c>
      <c r="E26" s="65">
        <v>6122994</v>
      </c>
      <c r="F26" s="65">
        <v>6122994</v>
      </c>
      <c r="G26" s="61">
        <f t="shared" si="3"/>
        <v>-294877950</v>
      </c>
    </row>
    <row r="27" spans="1:9" ht="22.5">
      <c r="A27" s="33" t="s">
        <v>30</v>
      </c>
      <c r="B27" s="61">
        <v>22396595089</v>
      </c>
      <c r="C27" s="77">
        <v>671433524</v>
      </c>
      <c r="D27" s="77">
        <f t="shared" si="2"/>
        <v>23068028613</v>
      </c>
      <c r="E27" s="77">
        <v>2096613999</v>
      </c>
      <c r="F27" s="77">
        <v>2096613999</v>
      </c>
      <c r="G27" s="78">
        <f t="shared" si="3"/>
        <v>-20299981090</v>
      </c>
      <c r="I27" s="63"/>
    </row>
    <row r="28" spans="1:9" ht="22.5">
      <c r="A28" s="33" t="s">
        <v>22</v>
      </c>
      <c r="B28" s="61">
        <v>0</v>
      </c>
      <c r="C28" s="61">
        <v>0</v>
      </c>
      <c r="D28" s="61">
        <f t="shared" si="2"/>
        <v>0</v>
      </c>
      <c r="E28" s="71">
        <v>0</v>
      </c>
      <c r="F28" s="71">
        <v>0</v>
      </c>
      <c r="G28" s="61">
        <f t="shared" si="3"/>
        <v>0</v>
      </c>
    </row>
    <row r="29" spans="1:9">
      <c r="A29" s="33"/>
      <c r="B29" s="13">
        <v>0</v>
      </c>
      <c r="C29" s="13">
        <v>0</v>
      </c>
      <c r="D29" s="65">
        <f t="shared" si="2"/>
        <v>0</v>
      </c>
      <c r="E29" s="68">
        <v>0</v>
      </c>
      <c r="F29" s="13">
        <v>0</v>
      </c>
      <c r="G29" s="61">
        <f t="shared" si="3"/>
        <v>0</v>
      </c>
    </row>
    <row r="30" spans="1:9" ht="33.75">
      <c r="A30" s="34" t="s">
        <v>37</v>
      </c>
      <c r="B30" s="75">
        <f>SUM(B31:B34)</f>
        <v>0</v>
      </c>
      <c r="C30" s="75">
        <f t="shared" ref="C30:G30" si="4">SUM(C31:C34)</f>
        <v>0</v>
      </c>
      <c r="D30" s="75">
        <f t="shared" si="4"/>
        <v>0</v>
      </c>
      <c r="E30" s="75">
        <f t="shared" si="4"/>
        <v>315442</v>
      </c>
      <c r="F30" s="75">
        <f t="shared" si="4"/>
        <v>315442</v>
      </c>
      <c r="G30" s="75">
        <f t="shared" si="4"/>
        <v>315442</v>
      </c>
    </row>
    <row r="31" spans="1:9">
      <c r="A31" s="33" t="s">
        <v>15</v>
      </c>
      <c r="B31" s="61">
        <v>0</v>
      </c>
      <c r="C31" s="61">
        <v>0</v>
      </c>
      <c r="D31" s="61">
        <v>0</v>
      </c>
      <c r="E31" s="61">
        <v>0</v>
      </c>
      <c r="F31" s="64">
        <v>0</v>
      </c>
      <c r="G31" s="61">
        <v>0</v>
      </c>
    </row>
    <row r="32" spans="1:9">
      <c r="A32" s="33" t="s">
        <v>31</v>
      </c>
      <c r="B32" s="61">
        <v>0</v>
      </c>
      <c r="C32" s="61">
        <v>0</v>
      </c>
      <c r="D32" s="61">
        <v>0</v>
      </c>
      <c r="E32" s="61">
        <v>0</v>
      </c>
      <c r="F32" s="71">
        <v>0</v>
      </c>
      <c r="G32" s="61">
        <v>0</v>
      </c>
    </row>
    <row r="33" spans="1:26" ht="10.5" customHeight="1">
      <c r="A33" s="33" t="s">
        <v>32</v>
      </c>
      <c r="B33" s="65">
        <v>0</v>
      </c>
      <c r="C33" s="61">
        <v>0</v>
      </c>
      <c r="D33" s="65">
        <f>+B33+C33</f>
        <v>0</v>
      </c>
      <c r="E33" s="61">
        <v>315442</v>
      </c>
      <c r="F33" s="64">
        <v>315442</v>
      </c>
      <c r="G33" s="61">
        <f>+F33-B33</f>
        <v>315442</v>
      </c>
    </row>
    <row r="34" spans="1:26" ht="22.5">
      <c r="A34" s="33" t="s">
        <v>22</v>
      </c>
      <c r="B34" s="78">
        <v>0</v>
      </c>
      <c r="C34" s="78">
        <v>0</v>
      </c>
      <c r="D34" s="78">
        <v>0</v>
      </c>
      <c r="E34" s="61">
        <v>0</v>
      </c>
      <c r="F34" s="79">
        <v>0</v>
      </c>
      <c r="G34" s="78">
        <v>0</v>
      </c>
    </row>
    <row r="35" spans="1:26">
      <c r="A35" s="10"/>
      <c r="B35" s="13"/>
      <c r="C35" s="13"/>
      <c r="D35" s="13"/>
      <c r="E35" s="13"/>
      <c r="F35" s="72"/>
      <c r="G35" s="13"/>
    </row>
    <row r="36" spans="1:26">
      <c r="A36" s="24" t="s">
        <v>33</v>
      </c>
      <c r="B36" s="14">
        <f>SUM(B37)</f>
        <v>500000000</v>
      </c>
      <c r="C36" s="14">
        <f>SUM(C37)</f>
        <v>0</v>
      </c>
      <c r="D36" s="14">
        <f t="shared" ref="D36:G36" si="5">SUM(D37)</f>
        <v>500000000</v>
      </c>
      <c r="E36" s="14">
        <f t="shared" si="5"/>
        <v>0</v>
      </c>
      <c r="F36" s="14">
        <f t="shared" si="5"/>
        <v>0</v>
      </c>
      <c r="G36" s="14">
        <f t="shared" si="5"/>
        <v>-500000000</v>
      </c>
    </row>
    <row r="37" spans="1:26">
      <c r="A37" s="33" t="s">
        <v>23</v>
      </c>
      <c r="B37" s="13">
        <v>500000000</v>
      </c>
      <c r="C37" s="61"/>
      <c r="D37" s="61">
        <v>500000000</v>
      </c>
      <c r="E37" s="61">
        <v>0</v>
      </c>
      <c r="F37" s="67">
        <v>0</v>
      </c>
      <c r="G37" s="61">
        <v>-500000000</v>
      </c>
    </row>
    <row r="38" spans="1:26">
      <c r="A38" s="33"/>
      <c r="B38" s="66"/>
      <c r="C38" s="66"/>
      <c r="D38" s="66"/>
      <c r="E38" s="66"/>
      <c r="F38" s="73"/>
      <c r="G38" s="14"/>
    </row>
    <row r="39" spans="1:26">
      <c r="A39" s="11" t="s">
        <v>24</v>
      </c>
      <c r="B39" s="57">
        <f>+B20+B30+B36</f>
        <v>26903040145</v>
      </c>
      <c r="C39" s="57">
        <f t="shared" ref="C39:F39" si="6">+C20+C30+C36</f>
        <v>671433524</v>
      </c>
      <c r="D39" s="57">
        <f t="shared" si="6"/>
        <v>27574473669</v>
      </c>
      <c r="E39" s="57">
        <f t="shared" si="6"/>
        <v>2483630205</v>
      </c>
      <c r="F39" s="57">
        <f t="shared" si="6"/>
        <v>2483630205</v>
      </c>
      <c r="G39" s="74"/>
    </row>
    <row r="40" spans="1:26">
      <c r="A40" s="15"/>
      <c r="B40" s="16"/>
      <c r="C40" s="16"/>
      <c r="D40" s="16"/>
      <c r="E40" s="17" t="s">
        <v>25</v>
      </c>
      <c r="F40" s="18"/>
      <c r="G40" s="59">
        <f>+G20+G30+G36</f>
        <v>-24419409940</v>
      </c>
    </row>
    <row r="42" spans="1:26" ht="22.5">
      <c r="A42" s="21" t="s">
        <v>34</v>
      </c>
    </row>
    <row r="43" spans="1:26">
      <c r="A43" s="22" t="s">
        <v>35</v>
      </c>
    </row>
    <row r="44" spans="1:26" ht="25.5" customHeight="1">
      <c r="A44" s="80" t="s">
        <v>36</v>
      </c>
      <c r="B44" s="80"/>
      <c r="C44" s="80"/>
      <c r="D44" s="80"/>
      <c r="E44" s="80"/>
      <c r="F44" s="80"/>
      <c r="G44" s="80"/>
    </row>
    <row r="47" spans="1:26" ht="11.25" customHeight="1">
      <c r="A47" s="47" t="s">
        <v>38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" customHeight="1">
      <c r="A49" s="48" t="s">
        <v>39</v>
      </c>
      <c r="B49" s="43"/>
      <c r="C49" s="52" t="s">
        <v>40</v>
      </c>
      <c r="D49" s="41"/>
      <c r="E49" s="37"/>
      <c r="K49" s="41"/>
      <c r="L49" s="41"/>
      <c r="M49" s="41"/>
      <c r="N49" s="41"/>
      <c r="O49" s="41"/>
      <c r="P49" s="41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>
      <c r="A50" s="49"/>
      <c r="B50" s="44"/>
      <c r="C50" s="49"/>
      <c r="D50" s="36"/>
      <c r="E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2" customHeight="1">
      <c r="A51" s="1"/>
      <c r="C51" s="1"/>
      <c r="D51" s="42"/>
      <c r="E51" s="37"/>
      <c r="K51" s="42"/>
      <c r="L51" s="42"/>
      <c r="M51" s="42"/>
      <c r="N51" s="42"/>
      <c r="O51" s="42"/>
      <c r="P51" s="42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39"/>
      <c r="E52" s="37"/>
      <c r="K52" s="38"/>
      <c r="L52" s="38"/>
      <c r="M52" s="38"/>
      <c r="N52" s="38"/>
      <c r="O52" s="38"/>
      <c r="P52" s="39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50" t="s">
        <v>44</v>
      </c>
      <c r="B53" s="45"/>
      <c r="C53" s="53" t="s">
        <v>43</v>
      </c>
    </row>
    <row r="54" spans="1:26">
      <c r="A54" s="51" t="s">
        <v>42</v>
      </c>
      <c r="B54" s="46"/>
      <c r="C54" s="54" t="s">
        <v>41</v>
      </c>
    </row>
  </sheetData>
  <sheetProtection formatCells="0" formatColumns="0" formatRows="0" insertRows="0" autoFilter="0"/>
  <mergeCells count="6">
    <mergeCell ref="A44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19:F19 B4:F4" numberStoredAsText="1"/>
    <ignoredError sqref="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Blanca Maria Geraldo Lopez</cp:lastModifiedBy>
  <cp:revision/>
  <dcterms:created xsi:type="dcterms:W3CDTF">2012-12-11T20:48:19Z</dcterms:created>
  <dcterms:modified xsi:type="dcterms:W3CDTF">2026-02-25T16:11:39Z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