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c\Desktop\LRJF\INFORME MENSUAL CONAC\Noviembre\"/>
    </mc:Choice>
  </mc:AlternateContent>
  <xr:revisionPtr revIDLastSave="0" documentId="13_ncr:1_{B72DC284-F025-4E28-A39A-E387A1DFEF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0" i="4" l="1"/>
  <c r="G21" i="4"/>
  <c r="G37" i="4"/>
  <c r="G38" i="4"/>
  <c r="F37" i="4"/>
  <c r="E37" i="4"/>
  <c r="E21" i="4"/>
  <c r="G14" i="4"/>
  <c r="E16" i="4"/>
  <c r="F21" i="4" l="1"/>
  <c r="F12" i="4"/>
  <c r="F16" i="4" s="1"/>
  <c r="D31" i="4"/>
  <c r="D37" i="4"/>
  <c r="C31" i="4"/>
  <c r="C37" i="4"/>
  <c r="G22" i="4"/>
  <c r="G11" i="4"/>
  <c r="G9" i="4"/>
  <c r="G5" i="4"/>
  <c r="D5" i="4"/>
  <c r="B21" i="4"/>
  <c r="G8" i="4"/>
  <c r="G25" i="4"/>
  <c r="G34" i="4"/>
  <c r="D8" i="4"/>
  <c r="E31" i="4" l="1"/>
  <c r="E40" i="4" s="1"/>
  <c r="B16" i="4"/>
  <c r="G23" i="4"/>
  <c r="G24" i="4"/>
  <c r="G12" i="4"/>
  <c r="G10" i="4"/>
  <c r="D6" i="4"/>
  <c r="G6" i="4" s="1"/>
  <c r="D7" i="4"/>
  <c r="G7" i="4" s="1"/>
  <c r="D9" i="4"/>
  <c r="D10" i="4"/>
  <c r="D11" i="4"/>
  <c r="D13" i="4"/>
  <c r="D14" i="4"/>
  <c r="G26" i="4"/>
  <c r="G27" i="4"/>
  <c r="G28" i="4"/>
  <c r="B31" i="4"/>
  <c r="G16" i="4" l="1"/>
  <c r="F31" i="4"/>
  <c r="F40" i="4" s="1"/>
  <c r="G31" i="4"/>
  <c r="G41" i="4" s="1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<sst xmlns="http://schemas.openxmlformats.org/spreadsheetml/2006/main" count="69" uniqueCount="46">
  <si>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</si>
  <si>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</si>
  <si>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</si>
  <si>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</si>
  <si>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</si>
  <si>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</si>
  <si>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</si>
  <si>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</si>
  <si>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</si>
  <si>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</si>
  <si>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</si>
  <si>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</si>
  <si>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</si>
  <si>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</si>
  <si>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</si>
  <si>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</si>
  <si>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</si>
  <si>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</si>
  <si>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</si>
  <si>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</si>
  <si>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</si>
  <si>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</si>
  <si>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</si>
  <si>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</si>
  <si>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</si>
  <si>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</si>
  <si>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</si>
  <si>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</si>
  <si>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</si>
  <si>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</si>
  <si>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</si>
  <si>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</si>
  <si>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</si>
  <si>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</si>
  <si>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</si>
  <si>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</si>
  <si>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</si>
  <si>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</si>
  <si>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</si>
  <si>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</si>
  <si>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</si>
  <si>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SECRETARIA DE FINANZAS Y ADMINISTRACIÓN</t>
  </si>
  <si>
    <t>DIRECTORA GENERA DE INGRESOS</t>
  </si>
  <si>
    <t>MONTAÑO COTA BERTHA</t>
  </si>
  <si>
    <t>ANGULO CASTRO CLAUDIA</t>
  </si>
  <si>
    <t>Secretaría de Finanzas y Administración del Gobierno del Estado de Baja California Sur
Estado Analítico de Ingresos
Del 01 de enero al 31 de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</si>
</sst>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* #,##0_-;\-* #,##0_-;_-* &quot;-&quot;??_-;_-@_-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12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166" fontId="3" fillId="0" borderId="9" xfId="1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3" fillId="0" borderId="0" xfId="8" applyNumberFormat="1" applyFont="1" applyAlignment="1" applyProtection="1">
      <alignment vertical="top"/>
      <protection locked="0"/>
    </xf>
    <xf numFmtId="3" fontId="0" fillId="0" borderId="0" xfId="0" applyNumberFormat="1"/>
    <xf numFmtId="3" fontId="0" fillId="0" borderId="11" xfId="0" applyNumberFormat="1" applyBorder="1"/>
    <xf numFmtId="3" fontId="0" fillId="0" borderId="11" xfId="0" applyNumberFormat="1" applyBorder="1" applyAlignment="1">
      <alignment vertical="top"/>
    </xf>
    <xf numFmtId="4" fontId="8" fillId="0" borderId="10" xfId="8" applyNumberFormat="1" applyFont="1" applyBorder="1" applyAlignment="1" applyProtection="1">
      <alignment vertical="top"/>
      <protection locked="0"/>
    </xf>
    <xf numFmtId="3" fontId="7" fillId="0" borderId="0" xfId="8" applyNumberFormat="1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3" fontId="0" fillId="0" borderId="9" xfId="0" applyNumberFormat="1" applyBorder="1"/>
    <xf numFmtId="3" fontId="8" fillId="0" borderId="4" xfId="8" applyNumberFormat="1" applyFont="1" applyBorder="1" applyAlignment="1">
      <alignment vertical="top"/>
    </xf>
    <xf numFmtId="3" fontId="7" fillId="0" borderId="16" xfId="8" applyNumberFormat="1" applyFont="1" applyBorder="1" applyAlignment="1" applyProtection="1">
      <alignment vertical="top"/>
      <protection locked="0"/>
    </xf>
    <xf numFmtId="4" fontId="7" fillId="0" borderId="16" xfId="8" applyNumberFormat="1" applyFont="1" applyBorder="1" applyAlignment="1" applyProtection="1">
      <alignment vertical="top"/>
      <protection locked="0"/>
    </xf>
    <xf numFmtId="4" fontId="8" fillId="0" borderId="17" xfId="8" applyNumberFormat="1" applyFont="1" applyBorder="1" applyAlignment="1" applyProtection="1">
      <alignment vertical="top"/>
      <protection locked="0"/>
    </xf>
    <xf numFmtId="0" fontId="8" fillId="2" borderId="9" xfId="8" quotePrefix="1" applyFont="1" applyFill="1" applyBorder="1" applyAlignment="1">
      <alignment horizontal="center" vertical="center" wrapText="1"/>
    </xf>
    <xf numFmtId="166" fontId="3" fillId="0" borderId="11" xfId="18" applyNumberFormat="1" applyFont="1" applyBorder="1" applyAlignment="1" applyProtection="1">
      <alignment vertical="top"/>
      <protection locked="0"/>
    </xf>
    <xf numFmtId="3" fontId="0" fillId="0" borderId="11" xfId="0" applyNumberFormat="1" applyBorder="1" applyAlignment="1">
      <alignment horizontal="right"/>
    </xf>
    <xf numFmtId="3" fontId="0" fillId="0" borderId="11" xfId="0" applyNumberFormat="1" applyBorder="1" applyAlignment="1">
      <alignment horizontal="right" vertical="top"/>
    </xf>
    <xf numFmtId="43" fontId="3" fillId="0" borderId="0" xfId="18" applyFont="1" applyAlignment="1" applyProtection="1">
      <alignment vertical="top"/>
      <protection locked="0"/>
    </xf>
    <xf numFmtId="3" fontId="8" fillId="0" borderId="0" xfId="8" applyNumberFormat="1" applyFont="1" applyAlignment="1">
      <alignment vertical="top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zoomScale="140" zoomScaleNormal="140" workbookViewId="0">
      <selection activeCell="D22" sqref="D22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5" style="2" bestFit="1" customWidth="1"/>
    <col min="9" max="9" width="13.6640625" style="2" bestFit="1" customWidth="1"/>
    <col min="10" max="10" width="14" style="2" bestFit="1" customWidth="1"/>
    <col min="11" max="16384" width="12" style="2"/>
  </cols>
  <sheetData>
    <row r="1" spans="1:10" ht="33.6" customHeight="1">
      <c r="A1" s="83" t="s">
        <v>45</v>
      </c>
      <c r="B1" s="84"/>
      <c r="C1" s="84"/>
      <c r="D1" s="84"/>
      <c r="E1" s="84"/>
      <c r="F1" s="84"/>
      <c r="G1" s="85"/>
    </row>
    <row r="2" spans="1:10" s="3" customFormat="1">
      <c r="A2" s="28"/>
      <c r="B2" s="88" t="s">
        <v>0</v>
      </c>
      <c r="C2" s="89"/>
      <c r="D2" s="89"/>
      <c r="E2" s="89"/>
      <c r="F2" s="90"/>
      <c r="G2" s="86" t="s">
        <v>7</v>
      </c>
    </row>
    <row r="3" spans="1:10" s="1" customFormat="1" ht="24.95" customHeight="1">
      <c r="A3" s="29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87"/>
    </row>
    <row r="4" spans="1:10" s="1" customFormat="1">
      <c r="A4" s="30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76" t="s">
        <v>13</v>
      </c>
    </row>
    <row r="5" spans="1:10">
      <c r="A5" s="31" t="s">
        <v>14</v>
      </c>
      <c r="B5" s="56">
        <v>2467275572</v>
      </c>
      <c r="C5" s="59">
        <v>131924364</v>
      </c>
      <c r="D5" s="57">
        <f>B5+C5</f>
        <v>2599199936</v>
      </c>
      <c r="E5" s="71">
        <v>2410781078</v>
      </c>
      <c r="F5" s="71">
        <v>2410781078</v>
      </c>
      <c r="G5" s="66">
        <f>+F5-B5</f>
        <v>-56494494</v>
      </c>
      <c r="H5" s="80"/>
      <c r="I5" s="64"/>
    </row>
    <row r="6" spans="1:10">
      <c r="A6" s="32" t="s">
        <v>15</v>
      </c>
      <c r="B6" s="57">
        <v>0</v>
      </c>
      <c r="C6" s="57">
        <v>0</v>
      </c>
      <c r="D6" s="57">
        <f t="shared" ref="D6:D14" si="0">B6+C6</f>
        <v>0</v>
      </c>
      <c r="E6" s="57">
        <v>0</v>
      </c>
      <c r="F6" s="57">
        <v>0</v>
      </c>
      <c r="G6" s="66">
        <f t="shared" ref="G6:G7" si="1">+E6-D6</f>
        <v>0</v>
      </c>
    </row>
    <row r="7" spans="1:10">
      <c r="A7" s="31" t="s">
        <v>16</v>
      </c>
      <c r="B7" s="57">
        <v>0</v>
      </c>
      <c r="C7" s="57">
        <v>0</v>
      </c>
      <c r="D7" s="57">
        <f t="shared" si="0"/>
        <v>0</v>
      </c>
      <c r="E7" s="57">
        <v>0</v>
      </c>
      <c r="F7" s="57">
        <v>0</v>
      </c>
      <c r="G7" s="66">
        <f t="shared" si="1"/>
        <v>0</v>
      </c>
    </row>
    <row r="8" spans="1:10">
      <c r="A8" s="31" t="s">
        <v>17</v>
      </c>
      <c r="B8" s="57">
        <v>780489791</v>
      </c>
      <c r="C8" s="57">
        <v>200144570</v>
      </c>
      <c r="D8" s="57">
        <f>B8+C8</f>
        <v>980634361</v>
      </c>
      <c r="E8" s="66">
        <v>886429225</v>
      </c>
      <c r="F8" s="66">
        <v>886429225</v>
      </c>
      <c r="G8" s="66">
        <f>+F8-B8</f>
        <v>105939434</v>
      </c>
      <c r="I8" s="64"/>
    </row>
    <row r="9" spans="1:10">
      <c r="A9" s="31" t="s">
        <v>18</v>
      </c>
      <c r="B9" s="57">
        <v>15655703</v>
      </c>
      <c r="C9" s="57">
        <v>6545689</v>
      </c>
      <c r="D9" s="57">
        <f t="shared" si="0"/>
        <v>22201392</v>
      </c>
      <c r="E9" s="66">
        <v>26172982</v>
      </c>
      <c r="F9" s="66">
        <v>26172982</v>
      </c>
      <c r="G9" s="66">
        <f>+F9-B9</f>
        <v>10517279</v>
      </c>
    </row>
    <row r="10" spans="1:10">
      <c r="A10" s="32" t="s">
        <v>19</v>
      </c>
      <c r="B10" s="57">
        <v>261151097</v>
      </c>
      <c r="C10" s="57">
        <v>-197096694</v>
      </c>
      <c r="D10" s="57">
        <f t="shared" si="0"/>
        <v>64054403</v>
      </c>
      <c r="E10" s="66">
        <v>58454164</v>
      </c>
      <c r="F10" s="66">
        <v>58454164</v>
      </c>
      <c r="G10" s="66">
        <f>+F10-B10</f>
        <v>-202696933</v>
      </c>
      <c r="I10" s="64"/>
    </row>
    <row r="11" spans="1:10">
      <c r="A11" s="31" t="s">
        <v>20</v>
      </c>
      <c r="B11" s="57">
        <v>9054759</v>
      </c>
      <c r="C11" s="57">
        <v>5029760</v>
      </c>
      <c r="D11" s="57">
        <f t="shared" si="0"/>
        <v>14084519</v>
      </c>
      <c r="E11" s="66">
        <v>12919666</v>
      </c>
      <c r="F11" s="66">
        <v>12919666</v>
      </c>
      <c r="G11" s="78">
        <f>+F11-B11</f>
        <v>3864907</v>
      </c>
      <c r="J11" s="64"/>
    </row>
    <row r="12" spans="1:10" ht="22.5">
      <c r="A12" s="31" t="s">
        <v>21</v>
      </c>
      <c r="B12" s="77">
        <v>21465477363</v>
      </c>
      <c r="C12" s="57">
        <v>1739547683</v>
      </c>
      <c r="D12" s="57">
        <v>23205025046</v>
      </c>
      <c r="E12" s="57">
        <v>21050066323</v>
      </c>
      <c r="F12" s="57">
        <f>+E12</f>
        <v>21050066323</v>
      </c>
      <c r="G12" s="79">
        <f>+F12-B12</f>
        <v>-415411040</v>
      </c>
      <c r="I12" s="64"/>
      <c r="J12" s="64"/>
    </row>
    <row r="13" spans="1:10" ht="22.5">
      <c r="A13" s="31" t="s">
        <v>22</v>
      </c>
      <c r="B13" s="57">
        <v>0</v>
      </c>
      <c r="C13" s="57">
        <v>0</v>
      </c>
      <c r="D13" s="57">
        <f t="shared" si="0"/>
        <v>0</v>
      </c>
      <c r="E13" s="57">
        <v>0</v>
      </c>
      <c r="F13" s="57">
        <v>0</v>
      </c>
      <c r="G13" s="57">
        <v>0</v>
      </c>
      <c r="I13" s="64"/>
    </row>
    <row r="14" spans="1:10">
      <c r="A14" s="31" t="s">
        <v>23</v>
      </c>
      <c r="B14" s="57">
        <v>0</v>
      </c>
      <c r="C14" s="57">
        <v>700000000</v>
      </c>
      <c r="D14" s="57">
        <f t="shared" si="0"/>
        <v>700000000</v>
      </c>
      <c r="E14" s="57">
        <v>200000000</v>
      </c>
      <c r="F14" s="57">
        <v>200000000</v>
      </c>
      <c r="G14" s="79">
        <f>+F14-B14</f>
        <v>200000000</v>
      </c>
    </row>
    <row r="15" spans="1:10">
      <c r="B15" s="11"/>
      <c r="C15" s="11"/>
      <c r="D15" s="11"/>
      <c r="E15" s="11"/>
      <c r="F15" s="11"/>
      <c r="G15" s="11"/>
      <c r="I15" s="81"/>
    </row>
    <row r="16" spans="1:10">
      <c r="A16" s="9" t="s">
        <v>24</v>
      </c>
      <c r="B16" s="72">
        <f>SUM(B5:B15)</f>
        <v>24999104285</v>
      </c>
      <c r="C16" s="72">
        <v>2586095373</v>
      </c>
      <c r="D16" s="72">
        <v>27585199658</v>
      </c>
      <c r="E16" s="72">
        <f t="shared" ref="E16:G16" si="2">SUM(E5:E15)</f>
        <v>24644823438</v>
      </c>
      <c r="F16" s="72">
        <f t="shared" si="2"/>
        <v>24644823438</v>
      </c>
      <c r="G16" s="72">
        <f t="shared" si="2"/>
        <v>-354280847</v>
      </c>
      <c r="H16" s="81"/>
      <c r="I16" s="64"/>
    </row>
    <row r="17" spans="1:9">
      <c r="A17" s="16"/>
      <c r="B17" s="17"/>
      <c r="C17" s="17"/>
      <c r="D17" s="20"/>
      <c r="E17" s="18" t="s">
        <v>25</v>
      </c>
      <c r="F17" s="21"/>
      <c r="G17" s="60"/>
    </row>
    <row r="18" spans="1:9" ht="10.5" customHeight="1">
      <c r="A18" s="26"/>
      <c r="B18" s="88" t="s">
        <v>0</v>
      </c>
      <c r="C18" s="89"/>
      <c r="D18" s="89"/>
      <c r="E18" s="89"/>
      <c r="F18" s="90"/>
      <c r="G18" s="86" t="s">
        <v>7</v>
      </c>
    </row>
    <row r="19" spans="1:9" ht="22.5">
      <c r="A19" s="33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87"/>
    </row>
    <row r="20" spans="1:9">
      <c r="A20" s="27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9" ht="13.5" customHeight="1">
      <c r="A21" s="24" t="s">
        <v>27</v>
      </c>
      <c r="B21" s="61">
        <f t="shared" ref="B21:G21" si="3">SUM(B22:B29)</f>
        <v>24990049526</v>
      </c>
      <c r="C21" s="61">
        <v>1881065613</v>
      </c>
      <c r="D21" s="61">
        <v>26871115139</v>
      </c>
      <c r="E21" s="61">
        <f t="shared" si="3"/>
        <v>24431903772</v>
      </c>
      <c r="F21" s="61">
        <f t="shared" si="3"/>
        <v>24431903772</v>
      </c>
      <c r="G21" s="61">
        <f t="shared" si="3"/>
        <v>-558145754</v>
      </c>
      <c r="H21" s="64"/>
    </row>
    <row r="22" spans="1:9">
      <c r="A22" s="34" t="s">
        <v>14</v>
      </c>
      <c r="B22" s="66">
        <v>2467275572</v>
      </c>
      <c r="C22" s="62">
        <v>131924364</v>
      </c>
      <c r="D22" s="66">
        <v>2599199936</v>
      </c>
      <c r="E22" s="66">
        <v>2410781078</v>
      </c>
      <c r="F22" s="66">
        <v>2410781078</v>
      </c>
      <c r="G22" s="62">
        <f>+F22-B22</f>
        <v>-56494494</v>
      </c>
      <c r="H22" s="64"/>
    </row>
    <row r="23" spans="1:9">
      <c r="A23" s="34" t="s">
        <v>15</v>
      </c>
      <c r="B23" s="62">
        <v>0</v>
      </c>
      <c r="C23" s="62">
        <v>0</v>
      </c>
      <c r="D23" s="66">
        <v>0</v>
      </c>
      <c r="E23" s="62">
        <v>0</v>
      </c>
      <c r="F23" s="62">
        <v>0</v>
      </c>
      <c r="G23" s="62">
        <f t="shared" ref="G23:G24" si="4">+F23-B23</f>
        <v>0</v>
      </c>
    </row>
    <row r="24" spans="1:9">
      <c r="A24" s="34" t="s">
        <v>16</v>
      </c>
      <c r="B24" s="62">
        <v>0</v>
      </c>
      <c r="C24" s="62">
        <v>0</v>
      </c>
      <c r="D24" s="66">
        <v>0</v>
      </c>
      <c r="E24" s="62">
        <v>0</v>
      </c>
      <c r="F24" s="62">
        <v>0</v>
      </c>
      <c r="G24" s="62">
        <f t="shared" si="4"/>
        <v>0</v>
      </c>
    </row>
    <row r="25" spans="1:9">
      <c r="A25" s="34" t="s">
        <v>17</v>
      </c>
      <c r="B25" s="66">
        <v>780489791</v>
      </c>
      <c r="C25" s="62">
        <v>200144570</v>
      </c>
      <c r="D25" s="66">
        <v>980634361</v>
      </c>
      <c r="E25" s="66">
        <v>886429225</v>
      </c>
      <c r="F25" s="66">
        <v>886429225</v>
      </c>
      <c r="G25" s="62">
        <f>+F25-B25</f>
        <v>105939434</v>
      </c>
    </row>
    <row r="26" spans="1:9">
      <c r="A26" s="34" t="s">
        <v>28</v>
      </c>
      <c r="B26" s="66">
        <v>15655703</v>
      </c>
      <c r="C26" s="62">
        <v>6545689</v>
      </c>
      <c r="D26" s="66">
        <v>22201392</v>
      </c>
      <c r="E26" s="66">
        <v>26172982</v>
      </c>
      <c r="F26" s="66">
        <v>26172982</v>
      </c>
      <c r="G26" s="62">
        <f t="shared" ref="G26:G28" si="5">+F26-B26</f>
        <v>10517279</v>
      </c>
    </row>
    <row r="27" spans="1:9">
      <c r="A27" s="34" t="s">
        <v>29</v>
      </c>
      <c r="B27" s="66">
        <v>261151097</v>
      </c>
      <c r="C27" s="66">
        <v>-197096694</v>
      </c>
      <c r="D27" s="66">
        <v>64054403</v>
      </c>
      <c r="E27" s="66">
        <v>58454164</v>
      </c>
      <c r="F27" s="66">
        <v>58454164</v>
      </c>
      <c r="G27" s="62">
        <f t="shared" si="5"/>
        <v>-202696933</v>
      </c>
    </row>
    <row r="28" spans="1:9" ht="22.5">
      <c r="A28" s="34" t="s">
        <v>30</v>
      </c>
      <c r="B28" s="67">
        <v>21465477363</v>
      </c>
      <c r="C28" s="67">
        <v>1739547683</v>
      </c>
      <c r="D28" s="67">
        <v>23205025046</v>
      </c>
      <c r="E28" s="67">
        <v>21050066323</v>
      </c>
      <c r="F28" s="67">
        <v>21050066323</v>
      </c>
      <c r="G28" s="62">
        <f t="shared" si="5"/>
        <v>-415411040</v>
      </c>
      <c r="I28" s="64"/>
    </row>
    <row r="29" spans="1:9" ht="22.5">
      <c r="A29" s="34" t="s">
        <v>22</v>
      </c>
      <c r="B29" s="62">
        <v>0</v>
      </c>
      <c r="C29" s="62">
        <v>0</v>
      </c>
      <c r="D29" s="62">
        <v>0</v>
      </c>
      <c r="E29" s="62">
        <v>0</v>
      </c>
      <c r="F29" s="73">
        <v>0</v>
      </c>
      <c r="G29" s="62">
        <v>0</v>
      </c>
    </row>
    <row r="30" spans="1:9">
      <c r="A30" s="34"/>
      <c r="B30" s="14"/>
      <c r="C30" s="14"/>
      <c r="D30" s="62">
        <v>0</v>
      </c>
      <c r="E30" s="70"/>
      <c r="F30" s="14"/>
      <c r="G30" s="14"/>
    </row>
    <row r="31" spans="1:9" ht="33.75">
      <c r="A31" s="35" t="s">
        <v>37</v>
      </c>
      <c r="B31" s="63">
        <f>B34</f>
        <v>9054759</v>
      </c>
      <c r="C31" s="63">
        <f>C34</f>
        <v>5029760</v>
      </c>
      <c r="D31" s="63">
        <f>+D34</f>
        <v>14084519</v>
      </c>
      <c r="E31" s="63">
        <f>E34</f>
        <v>12919666</v>
      </c>
      <c r="F31" s="63">
        <f t="shared" ref="F31" si="6">F34</f>
        <v>12919666</v>
      </c>
      <c r="G31" s="63">
        <f>G34</f>
        <v>3864907</v>
      </c>
    </row>
    <row r="32" spans="1:9">
      <c r="A32" s="34" t="s">
        <v>15</v>
      </c>
      <c r="B32" s="62">
        <v>0</v>
      </c>
      <c r="C32" s="62">
        <v>0</v>
      </c>
      <c r="D32" s="62">
        <v>0</v>
      </c>
      <c r="E32" s="69">
        <v>0</v>
      </c>
      <c r="F32" s="62">
        <v>0</v>
      </c>
      <c r="G32" s="62">
        <v>0</v>
      </c>
    </row>
    <row r="33" spans="1:26">
      <c r="A33" s="34" t="s">
        <v>31</v>
      </c>
      <c r="B33" s="62">
        <v>0</v>
      </c>
      <c r="C33" s="62">
        <v>0</v>
      </c>
      <c r="D33" s="62">
        <v>0</v>
      </c>
      <c r="E33" s="69">
        <v>0</v>
      </c>
      <c r="F33" s="62">
        <v>0</v>
      </c>
      <c r="G33" s="62">
        <v>0</v>
      </c>
    </row>
    <row r="34" spans="1:26" ht="10.5" customHeight="1">
      <c r="A34" s="34" t="s">
        <v>32</v>
      </c>
      <c r="B34" s="66">
        <v>9054759</v>
      </c>
      <c r="C34" s="62">
        <v>5029760</v>
      </c>
      <c r="D34" s="66">
        <v>14084519</v>
      </c>
      <c r="E34" s="66">
        <v>12919666</v>
      </c>
      <c r="F34" s="65">
        <v>12919666</v>
      </c>
      <c r="G34" s="57">
        <f>F34-B34</f>
        <v>3864907</v>
      </c>
    </row>
    <row r="35" spans="1:26" ht="22.5">
      <c r="A35" s="34" t="s">
        <v>22</v>
      </c>
      <c r="B35" s="62">
        <v>0</v>
      </c>
      <c r="C35" s="62">
        <v>0</v>
      </c>
      <c r="D35" s="62">
        <v>0</v>
      </c>
      <c r="E35" s="62">
        <v>0</v>
      </c>
      <c r="F35" s="73">
        <v>0</v>
      </c>
      <c r="G35" s="62">
        <v>0</v>
      </c>
    </row>
    <row r="36" spans="1:26">
      <c r="A36" s="12"/>
      <c r="B36" s="14"/>
      <c r="C36" s="14"/>
      <c r="D36" s="14"/>
      <c r="E36" s="14"/>
      <c r="F36" s="74"/>
      <c r="G36" s="14"/>
    </row>
    <row r="37" spans="1:26">
      <c r="A37" s="25" t="s">
        <v>33</v>
      </c>
      <c r="B37" s="63">
        <v>0</v>
      </c>
      <c r="C37" s="63">
        <f>+C38</f>
        <v>700000000</v>
      </c>
      <c r="D37" s="63">
        <f>+D38</f>
        <v>700000000</v>
      </c>
      <c r="E37" s="63">
        <f>+E38</f>
        <v>200000000</v>
      </c>
      <c r="F37" s="63">
        <f>+F38</f>
        <v>200000000</v>
      </c>
      <c r="G37" s="63">
        <f>+G38</f>
        <v>200000000</v>
      </c>
    </row>
    <row r="38" spans="1:26">
      <c r="A38" s="34" t="s">
        <v>23</v>
      </c>
      <c r="B38" s="62">
        <v>0</v>
      </c>
      <c r="C38" s="62">
        <v>700000000</v>
      </c>
      <c r="D38" s="62">
        <v>700000000</v>
      </c>
      <c r="E38" s="62">
        <v>200000000</v>
      </c>
      <c r="F38" s="62">
        <v>200000000</v>
      </c>
      <c r="G38" s="57">
        <f>F38-B38</f>
        <v>200000000</v>
      </c>
    </row>
    <row r="39" spans="1:26">
      <c r="A39" s="34"/>
      <c r="B39" s="68"/>
      <c r="C39" s="68"/>
      <c r="D39" s="68"/>
      <c r="E39" s="68"/>
      <c r="F39" s="75"/>
      <c r="G39" s="15"/>
    </row>
    <row r="40" spans="1:26">
      <c r="A40" s="13" t="s">
        <v>24</v>
      </c>
      <c r="B40" s="58">
        <f>+B21+B31</f>
        <v>24999104285</v>
      </c>
      <c r="C40" s="58">
        <v>2586095373</v>
      </c>
      <c r="D40" s="58">
        <v>27585199658</v>
      </c>
      <c r="E40" s="58">
        <f>+E37+E31+E21</f>
        <v>24644823438</v>
      </c>
      <c r="F40" s="58">
        <f t="shared" ref="F40" si="7">+F37+F31+F21</f>
        <v>24644823438</v>
      </c>
      <c r="G40" s="10"/>
    </row>
    <row r="41" spans="1:26">
      <c r="A41" s="16"/>
      <c r="B41" s="17"/>
      <c r="C41" s="17"/>
      <c r="D41" s="17"/>
      <c r="E41" s="18" t="s">
        <v>25</v>
      </c>
      <c r="F41" s="19"/>
      <c r="G41" s="60">
        <f>+G37+G31+G21</f>
        <v>-354280847</v>
      </c>
      <c r="I41" s="64"/>
    </row>
    <row r="42" spans="1:26">
      <c r="C42" s="64"/>
      <c r="D42" s="64"/>
    </row>
    <row r="43" spans="1:26" ht="22.5">
      <c r="A43" s="22" t="s">
        <v>34</v>
      </c>
      <c r="C43" s="64"/>
      <c r="D43" s="64"/>
      <c r="F43" s="64"/>
    </row>
    <row r="44" spans="1:26">
      <c r="A44" s="23" t="s">
        <v>35</v>
      </c>
      <c r="E44" s="64"/>
      <c r="F44" s="64"/>
      <c r="G44" s="64"/>
    </row>
    <row r="45" spans="1:26" ht="25.5" customHeight="1">
      <c r="A45" s="82" t="s">
        <v>36</v>
      </c>
      <c r="B45" s="82"/>
      <c r="C45" s="82"/>
      <c r="D45" s="82"/>
      <c r="E45" s="82"/>
      <c r="F45" s="82"/>
      <c r="G45" s="82"/>
    </row>
    <row r="48" spans="1:26" ht="11.25" customHeight="1">
      <c r="A48" s="48" t="s">
        <v>38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2" customHeight="1">
      <c r="A50" s="49" t="s">
        <v>39</v>
      </c>
      <c r="B50" s="44"/>
      <c r="C50" s="53" t="s">
        <v>40</v>
      </c>
      <c r="D50" s="42"/>
      <c r="E50" s="38"/>
      <c r="K50" s="42"/>
      <c r="L50" s="42"/>
      <c r="M50" s="42"/>
      <c r="N50" s="42"/>
      <c r="O50" s="42"/>
      <c r="P50" s="42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>
      <c r="A51" s="50"/>
      <c r="B51" s="45"/>
      <c r="C51" s="50"/>
      <c r="D51" s="37"/>
      <c r="E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2" customHeight="1">
      <c r="A52" s="1"/>
      <c r="C52" s="1"/>
      <c r="D52" s="43"/>
      <c r="E52" s="38"/>
      <c r="K52" s="43"/>
      <c r="L52" s="43"/>
      <c r="M52" s="43"/>
      <c r="N52" s="43"/>
      <c r="O52" s="43"/>
      <c r="P52" s="43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2" customHeight="1">
      <c r="A53" s="1"/>
      <c r="C53" s="1"/>
      <c r="D53" s="40"/>
      <c r="E53" s="38"/>
      <c r="K53" s="39"/>
      <c r="L53" s="39"/>
      <c r="M53" s="39"/>
      <c r="N53" s="39"/>
      <c r="O53" s="39"/>
      <c r="P53" s="40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>
      <c r="A54" s="51" t="s">
        <v>44</v>
      </c>
      <c r="B54" s="46"/>
      <c r="C54" s="54" t="s">
        <v>43</v>
      </c>
    </row>
    <row r="55" spans="1:26">
      <c r="A55" s="52" t="s">
        <v>42</v>
      </c>
      <c r="B55" s="47"/>
      <c r="C55" s="55" t="s">
        <v>41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G39 F31 D6:D7 G26:G30 D13:D14 D9:D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e1e11683-3f47-48b4-913f-1ce6cfe10f0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Nuc</cp:lastModifiedBy>
  <cp:revision/>
  <dcterms:created xsi:type="dcterms:W3CDTF">2012-12-11T20:48:19Z</dcterms:created>
  <dcterms:modified xsi:type="dcterms:W3CDTF">2025-12-16T19:26:38Z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