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_blanca\BLANCA\2024\Calendario\INF. MENSUAL SIRET\MAYO\"/>
    </mc:Choice>
  </mc:AlternateContent>
  <xr:revisionPtr revIDLastSave="0" documentId="8_{AC7E33D3-205C-4263-AEFF-0539C1DE2F15}" xr6:coauthVersionLast="47" xr6:coauthVersionMax="47" xr10:uidLastSave="{00000000-0000-0000-0000-000000000000}"/>
  <bookViews>
    <workbookView xWindow="1950" yWindow="690" windowWidth="10665" windowHeight="1551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4" l="1"/>
  <c r="F16" i="4"/>
  <c r="F21" i="4"/>
  <c r="E21" i="4"/>
  <c r="E16" i="4"/>
  <c r="C16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8" i="4"/>
  <c r="G22" i="4"/>
  <c r="G23" i="4"/>
  <c r="G24" i="4"/>
  <c r="G25" i="4"/>
  <c r="G26" i="4"/>
  <c r="G27" i="4"/>
  <c r="G28" i="4"/>
  <c r="G29" i="4"/>
  <c r="G32" i="4"/>
  <c r="G33" i="4"/>
  <c r="G34" i="4"/>
  <c r="G35" i="4"/>
  <c r="G37" i="4"/>
  <c r="G38" i="4"/>
  <c r="C37" i="4"/>
  <c r="D37" i="4" s="1"/>
  <c r="E37" i="4"/>
  <c r="B37" i="4"/>
  <c r="C31" i="4"/>
  <c r="B31" i="4"/>
  <c r="C21" i="4"/>
  <c r="C40" i="4" s="1"/>
  <c r="B21" i="4"/>
  <c r="B16" i="4"/>
  <c r="G6" i="4"/>
  <c r="G7" i="4"/>
  <c r="G8" i="4"/>
  <c r="G9" i="4"/>
  <c r="G10" i="4"/>
  <c r="G11" i="4"/>
  <c r="G12" i="4"/>
  <c r="G13" i="4"/>
  <c r="G14" i="4"/>
  <c r="D6" i="4"/>
  <c r="D7" i="4"/>
  <c r="D8" i="4"/>
  <c r="D9" i="4"/>
  <c r="D10" i="4"/>
  <c r="D16" i="4" s="1"/>
  <c r="D11" i="4"/>
  <c r="D12" i="4"/>
  <c r="D13" i="4"/>
  <c r="D14" i="4"/>
  <c r="D5" i="4"/>
  <c r="G5" i="4"/>
  <c r="F40" i="4" l="1"/>
  <c r="E40" i="4"/>
  <c r="G21" i="4"/>
  <c r="D31" i="4"/>
  <c r="G31" i="4"/>
  <c r="D21" i="4"/>
  <c r="D40" i="4" s="1"/>
  <c r="G17" i="4"/>
  <c r="B40" i="4"/>
  <c r="G41" i="4" l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<sst xmlns="http://schemas.openxmlformats.org/spreadsheetml/2006/main" count="69" uniqueCount="46">
  <si>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</si>
  <si>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</si>
  <si>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</si>
  <si>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</si>
  <si>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</si>
  <si>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</si>
  <si>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</si>
  <si>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</si>
  <si>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</si>
  <si>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</si>
  <si>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</si>
  <si>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</si>
  <si>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</si>
  <si>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</si>
  <si>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</si>
  <si>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</si>
  <si>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</si>
  <si>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</si>
  <si>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</si>
  <si>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</si>
  <si>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</si>
  <si>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</si>
  <si>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</si>
  <si>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</si>
  <si>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</si>
  <si>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</si>
  <si>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</si>
  <si>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</si>
  <si>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</si>
  <si>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</si>
  <si>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</si>
  <si>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</si>
  <si>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</si>
  <si>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</si>
  <si>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</si>
  <si>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</si>
  <si>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</si>
  <si>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</si>
  <si>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</si>
  <si>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</si>
  <si>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</si>
  <si>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JOSÉ MIGUEL COTA SILVA</t>
  </si>
  <si>
    <t>ENCARGADO DE LA DIRECCIÓN GENERAL DE INGRESOS</t>
  </si>
  <si>
    <t>BERTHA MONTAÑO COTA</t>
  </si>
  <si>
    <t>SECRETARIA DE FINANZAS Y ADMINISTRACIÓN</t>
  </si>
  <si>
    <t>Nombre del ente público
Estado Analítico de Ingresos
Del 01 de enero al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</si>
</sst>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B7" zoomScaleNormal="100" workbookViewId="0">
      <selection activeCell="J26" sqref="J26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9" ht="33.6" customHeight="1">
      <c r="A1" s="67" t="s">
        <v>45</v>
      </c>
      <c r="B1" s="68"/>
      <c r="C1" s="68"/>
      <c r="D1" s="68"/>
      <c r="E1" s="68"/>
      <c r="F1" s="68"/>
      <c r="G1" s="69"/>
    </row>
    <row r="2" spans="1:9" s="3" customFormat="1">
      <c r="A2" s="29"/>
      <c r="B2" s="72" t="s">
        <v>0</v>
      </c>
      <c r="C2" s="73"/>
      <c r="D2" s="73"/>
      <c r="E2" s="73"/>
      <c r="F2" s="74"/>
      <c r="G2" s="70" t="s">
        <v>7</v>
      </c>
    </row>
    <row r="3" spans="1:9" s="1" customFormat="1" ht="24.95" customHeight="1">
      <c r="A3" s="3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1"/>
    </row>
    <row r="4" spans="1:9" s="1" customFormat="1">
      <c r="A4" s="3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>
      <c r="A5" s="32" t="s">
        <v>14</v>
      </c>
      <c r="B5" s="57">
        <v>1762731239</v>
      </c>
      <c r="C5" s="60">
        <v>0</v>
      </c>
      <c r="D5" s="60">
        <f t="shared" ref="D5:D10" si="0">+B5+C5</f>
        <v>1762731239</v>
      </c>
      <c r="E5" s="60">
        <v>1045555828</v>
      </c>
      <c r="F5" s="60">
        <v>1045555828</v>
      </c>
      <c r="G5" s="60">
        <f>+F5-B5</f>
        <v>-717175411</v>
      </c>
    </row>
    <row r="6" spans="1:9">
      <c r="A6" s="33" t="s">
        <v>15</v>
      </c>
      <c r="B6" s="58">
        <v>0</v>
      </c>
      <c r="C6" s="58">
        <v>0</v>
      </c>
      <c r="D6" s="58">
        <f t="shared" si="0"/>
        <v>0</v>
      </c>
      <c r="E6" s="58">
        <v>0</v>
      </c>
      <c r="F6" s="58">
        <v>0</v>
      </c>
      <c r="G6" s="58">
        <f t="shared" ref="G6:G14" si="1">+F6-B6</f>
        <v>0</v>
      </c>
    </row>
    <row r="7" spans="1:9">
      <c r="A7" s="32" t="s">
        <v>16</v>
      </c>
      <c r="B7" s="58">
        <v>0</v>
      </c>
      <c r="C7" s="58">
        <v>0</v>
      </c>
      <c r="D7" s="58">
        <f t="shared" si="0"/>
        <v>0</v>
      </c>
      <c r="E7" s="58">
        <v>0</v>
      </c>
      <c r="F7" s="58">
        <v>0</v>
      </c>
      <c r="G7" s="58">
        <f t="shared" si="1"/>
        <v>0</v>
      </c>
    </row>
    <row r="8" spans="1:9">
      <c r="A8" s="32" t="s">
        <v>17</v>
      </c>
      <c r="B8" s="58">
        <v>754147354</v>
      </c>
      <c r="C8" s="58">
        <v>0</v>
      </c>
      <c r="D8" s="58">
        <f t="shared" si="0"/>
        <v>754147354</v>
      </c>
      <c r="E8" s="58">
        <v>372538468</v>
      </c>
      <c r="F8" s="58">
        <v>372538468</v>
      </c>
      <c r="G8" s="58">
        <f t="shared" si="1"/>
        <v>-381608886</v>
      </c>
    </row>
    <row r="9" spans="1:9">
      <c r="A9" s="32" t="s">
        <v>18</v>
      </c>
      <c r="B9" s="58">
        <v>23481915</v>
      </c>
      <c r="C9" s="58">
        <v>0</v>
      </c>
      <c r="D9" s="58">
        <f t="shared" si="0"/>
        <v>23481915</v>
      </c>
      <c r="E9" s="58">
        <v>10395001</v>
      </c>
      <c r="F9" s="58">
        <v>10395001</v>
      </c>
      <c r="G9" s="58">
        <f t="shared" si="1"/>
        <v>-13086914</v>
      </c>
    </row>
    <row r="10" spans="1:9">
      <c r="A10" s="33" t="s">
        <v>19</v>
      </c>
      <c r="B10" s="58">
        <v>273624734</v>
      </c>
      <c r="C10" s="58">
        <v>88615951</v>
      </c>
      <c r="D10" s="58">
        <f t="shared" si="0"/>
        <v>362240685</v>
      </c>
      <c r="E10" s="58">
        <v>82795659</v>
      </c>
      <c r="F10" s="58">
        <v>82795659</v>
      </c>
      <c r="G10" s="58">
        <f t="shared" si="1"/>
        <v>-190829075</v>
      </c>
      <c r="I10" s="65"/>
    </row>
    <row r="11" spans="1:9">
      <c r="A11" s="32" t="s">
        <v>20</v>
      </c>
      <c r="B11" s="58">
        <v>9054759</v>
      </c>
      <c r="C11" s="58">
        <v>0</v>
      </c>
      <c r="D11" s="58">
        <f t="shared" ref="D11:D14" si="2">+B11+C11</f>
        <v>9054759</v>
      </c>
      <c r="E11" s="58">
        <v>2103946</v>
      </c>
      <c r="F11" s="58">
        <v>2103946</v>
      </c>
      <c r="G11" s="58">
        <f t="shared" si="1"/>
        <v>-6950813</v>
      </c>
    </row>
    <row r="12" spans="1:9" ht="22.5">
      <c r="A12" s="32" t="s">
        <v>21</v>
      </c>
      <c r="B12" s="58">
        <v>21074067719</v>
      </c>
      <c r="C12" s="58">
        <v>1434667909</v>
      </c>
      <c r="D12" s="58">
        <f t="shared" si="2"/>
        <v>22508735628</v>
      </c>
      <c r="E12" s="58">
        <v>9247552719</v>
      </c>
      <c r="F12" s="58">
        <v>9247552719</v>
      </c>
      <c r="G12" s="58">
        <f t="shared" si="1"/>
        <v>-11826515000</v>
      </c>
      <c r="I12" s="65"/>
    </row>
    <row r="13" spans="1:9" ht="22.5">
      <c r="A13" s="32" t="s">
        <v>22</v>
      </c>
      <c r="B13" s="14">
        <v>0</v>
      </c>
      <c r="C13" s="58">
        <v>0</v>
      </c>
      <c r="D13" s="58">
        <f t="shared" si="2"/>
        <v>0</v>
      </c>
      <c r="E13" s="58">
        <v>0</v>
      </c>
      <c r="F13" s="58">
        <v>0</v>
      </c>
      <c r="G13" s="58">
        <f t="shared" si="1"/>
        <v>0</v>
      </c>
    </row>
    <row r="14" spans="1:9">
      <c r="A14" s="32" t="s">
        <v>23</v>
      </c>
      <c r="B14" s="14">
        <v>0</v>
      </c>
      <c r="C14" s="58">
        <v>0</v>
      </c>
      <c r="D14" s="58">
        <f t="shared" si="2"/>
        <v>0</v>
      </c>
      <c r="E14" s="58">
        <v>0</v>
      </c>
      <c r="F14" s="58">
        <v>0</v>
      </c>
      <c r="G14" s="58">
        <f t="shared" si="1"/>
        <v>0</v>
      </c>
    </row>
    <row r="15" spans="1:9">
      <c r="B15" s="11"/>
      <c r="C15" s="11"/>
      <c r="D15" s="11"/>
      <c r="E15" s="11"/>
      <c r="F15" s="11"/>
      <c r="G15" s="11"/>
    </row>
    <row r="16" spans="1:9">
      <c r="A16" s="9" t="s">
        <v>24</v>
      </c>
      <c r="B16" s="59">
        <f>SUM(B5:B15)</f>
        <v>23897107720</v>
      </c>
      <c r="C16" s="59">
        <f>SUM(C5:C15)</f>
        <v>1523283860</v>
      </c>
      <c r="D16" s="59">
        <f>SUM(D5:D15)</f>
        <v>25420391580</v>
      </c>
      <c r="E16" s="59">
        <f>SUM(E5:E15)</f>
        <v>10760941621</v>
      </c>
      <c r="F16" s="59">
        <f>SUM(F5:F15)</f>
        <v>10760941621</v>
      </c>
      <c r="G16" s="10"/>
    </row>
    <row r="17" spans="1:9">
      <c r="A17" s="17"/>
      <c r="B17" s="18"/>
      <c r="C17" s="18"/>
      <c r="D17" s="21"/>
      <c r="E17" s="19" t="s">
        <v>25</v>
      </c>
      <c r="F17" s="22"/>
      <c r="G17" s="61">
        <f>SUM(G5:G15)</f>
        <v>-13136166099</v>
      </c>
    </row>
    <row r="18" spans="1:9" ht="10.5" customHeight="1">
      <c r="A18" s="27"/>
      <c r="B18" s="72" t="s">
        <v>0</v>
      </c>
      <c r="C18" s="73"/>
      <c r="D18" s="73"/>
      <c r="E18" s="73"/>
      <c r="F18" s="74"/>
      <c r="G18" s="70" t="s">
        <v>7</v>
      </c>
    </row>
    <row r="19" spans="1:9" ht="22.5">
      <c r="A19" s="3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71"/>
    </row>
    <row r="20" spans="1:9">
      <c r="A20" s="2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>
      <c r="A21" s="25" t="s">
        <v>27</v>
      </c>
      <c r="B21" s="62">
        <f>SUM(B22:B29)</f>
        <v>23888052961</v>
      </c>
      <c r="C21" s="62">
        <f>SUM(C22:C29)</f>
        <v>1523283860</v>
      </c>
      <c r="D21" s="62">
        <f t="shared" ref="D21:D27" si="3">+B21+C21</f>
        <v>25411336821</v>
      </c>
      <c r="E21" s="62">
        <f>SUM(E22:E28)</f>
        <v>10758837675</v>
      </c>
      <c r="F21" s="62">
        <f>SUM(F22:F28)</f>
        <v>10758837675</v>
      </c>
      <c r="G21" s="62">
        <f>+F21-B21</f>
        <v>-13129215286</v>
      </c>
    </row>
    <row r="22" spans="1:9">
      <c r="A22" s="35" t="s">
        <v>14</v>
      </c>
      <c r="B22" s="63">
        <v>1762731239</v>
      </c>
      <c r="C22" s="63">
        <v>0</v>
      </c>
      <c r="D22" s="63">
        <f t="shared" si="3"/>
        <v>1762731239</v>
      </c>
      <c r="E22" s="63">
        <v>1045555828</v>
      </c>
      <c r="F22" s="63">
        <v>1045555828</v>
      </c>
      <c r="G22" s="63">
        <f t="shared" ref="G22:G38" si="4">+F22-B22</f>
        <v>-717175411</v>
      </c>
    </row>
    <row r="23" spans="1:9">
      <c r="A23" s="35" t="s">
        <v>15</v>
      </c>
      <c r="B23" s="63">
        <v>0</v>
      </c>
      <c r="C23" s="63">
        <v>0</v>
      </c>
      <c r="D23" s="63">
        <f t="shared" si="3"/>
        <v>0</v>
      </c>
      <c r="E23" s="63">
        <v>0</v>
      </c>
      <c r="F23" s="63">
        <v>0</v>
      </c>
      <c r="G23" s="63">
        <f t="shared" si="4"/>
        <v>0</v>
      </c>
    </row>
    <row r="24" spans="1:9">
      <c r="A24" s="35" t="s">
        <v>16</v>
      </c>
      <c r="B24" s="63">
        <v>0</v>
      </c>
      <c r="C24" s="63">
        <v>0</v>
      </c>
      <c r="D24" s="63">
        <f t="shared" si="3"/>
        <v>0</v>
      </c>
      <c r="E24" s="63">
        <v>0</v>
      </c>
      <c r="F24" s="63">
        <v>0</v>
      </c>
      <c r="G24" s="63">
        <f t="shared" si="4"/>
        <v>0</v>
      </c>
    </row>
    <row r="25" spans="1:9">
      <c r="A25" s="35" t="s">
        <v>17</v>
      </c>
      <c r="B25" s="63">
        <v>754147354</v>
      </c>
      <c r="C25" s="63">
        <v>0</v>
      </c>
      <c r="D25" s="63">
        <f t="shared" si="3"/>
        <v>754147354</v>
      </c>
      <c r="E25" s="63">
        <v>372538468</v>
      </c>
      <c r="F25" s="63">
        <v>372538468</v>
      </c>
      <c r="G25" s="63">
        <f t="shared" si="4"/>
        <v>-381608886</v>
      </c>
    </row>
    <row r="26" spans="1:9">
      <c r="A26" s="35" t="s">
        <v>28</v>
      </c>
      <c r="B26" s="63">
        <v>23481915</v>
      </c>
      <c r="C26" s="63">
        <v>0</v>
      </c>
      <c r="D26" s="63">
        <f t="shared" si="3"/>
        <v>23481915</v>
      </c>
      <c r="E26" s="63">
        <v>10395001</v>
      </c>
      <c r="F26" s="63">
        <v>10395001</v>
      </c>
      <c r="G26" s="63">
        <f t="shared" si="4"/>
        <v>-13086914</v>
      </c>
    </row>
    <row r="27" spans="1:9">
      <c r="A27" s="35" t="s">
        <v>29</v>
      </c>
      <c r="B27" s="63">
        <v>273624734</v>
      </c>
      <c r="C27" s="63">
        <v>88615951</v>
      </c>
      <c r="D27" s="63">
        <f t="shared" si="3"/>
        <v>362240685</v>
      </c>
      <c r="E27" s="63">
        <v>82795659</v>
      </c>
      <c r="F27" s="63">
        <v>82795659</v>
      </c>
      <c r="G27" s="63">
        <f t="shared" si="4"/>
        <v>-190829075</v>
      </c>
    </row>
    <row r="28" spans="1:9" ht="22.5">
      <c r="A28" s="35" t="s">
        <v>30</v>
      </c>
      <c r="B28" s="63">
        <v>21074067719</v>
      </c>
      <c r="C28" s="63">
        <v>1434667909</v>
      </c>
      <c r="D28" s="63">
        <f t="shared" ref="D28:D38" si="5">+B28+C28</f>
        <v>22508735628</v>
      </c>
      <c r="E28" s="58">
        <v>9247552719</v>
      </c>
      <c r="F28" s="58">
        <v>9247552719</v>
      </c>
      <c r="G28" s="63">
        <f t="shared" si="4"/>
        <v>-11826515000</v>
      </c>
      <c r="I28" s="65"/>
    </row>
    <row r="29" spans="1:9" ht="22.5">
      <c r="A29" s="35" t="s">
        <v>22</v>
      </c>
      <c r="B29" s="63">
        <v>0</v>
      </c>
      <c r="C29" s="63">
        <v>0</v>
      </c>
      <c r="D29" s="63">
        <f t="shared" si="5"/>
        <v>0</v>
      </c>
      <c r="E29" s="63">
        <v>0</v>
      </c>
      <c r="F29" s="63">
        <v>0</v>
      </c>
      <c r="G29" s="63">
        <f t="shared" si="4"/>
        <v>0</v>
      </c>
    </row>
    <row r="30" spans="1:9">
      <c r="A30" s="35"/>
      <c r="B30" s="15"/>
      <c r="C30" s="15"/>
      <c r="D30" s="63">
        <f t="shared" si="5"/>
        <v>0</v>
      </c>
      <c r="E30" s="15"/>
      <c r="F30" s="15"/>
      <c r="G30" s="15"/>
    </row>
    <row r="31" spans="1:9" ht="33.75">
      <c r="A31" s="36" t="s">
        <v>37</v>
      </c>
      <c r="B31" s="64">
        <f>B34</f>
        <v>9054759</v>
      </c>
      <c r="C31" s="64">
        <f t="shared" ref="C31" si="6">C34</f>
        <v>0</v>
      </c>
      <c r="D31" s="64">
        <f t="shared" si="5"/>
        <v>9054759</v>
      </c>
      <c r="E31" s="64">
        <v>2103946</v>
      </c>
      <c r="F31" s="64">
        <v>2103946</v>
      </c>
      <c r="G31" s="64">
        <f t="shared" si="4"/>
        <v>-6950813</v>
      </c>
    </row>
    <row r="32" spans="1:9">
      <c r="A32" s="35" t="s">
        <v>15</v>
      </c>
      <c r="B32" s="63">
        <v>0</v>
      </c>
      <c r="C32" s="63">
        <v>0</v>
      </c>
      <c r="D32" s="63">
        <f t="shared" si="5"/>
        <v>0</v>
      </c>
      <c r="E32" s="63">
        <v>0</v>
      </c>
      <c r="F32" s="63">
        <v>0</v>
      </c>
      <c r="G32" s="63">
        <f t="shared" si="4"/>
        <v>0</v>
      </c>
    </row>
    <row r="33" spans="1:26">
      <c r="A33" s="35" t="s">
        <v>31</v>
      </c>
      <c r="B33" s="63">
        <v>0</v>
      </c>
      <c r="C33" s="63">
        <v>0</v>
      </c>
      <c r="D33" s="63">
        <f t="shared" si="5"/>
        <v>0</v>
      </c>
      <c r="E33" s="63">
        <v>0</v>
      </c>
      <c r="F33" s="63">
        <v>0</v>
      </c>
      <c r="G33" s="63">
        <f t="shared" si="4"/>
        <v>0</v>
      </c>
    </row>
    <row r="34" spans="1:26" ht="10.5" customHeight="1">
      <c r="A34" s="35" t="s">
        <v>32</v>
      </c>
      <c r="B34" s="63">
        <v>9054759</v>
      </c>
      <c r="C34" s="63">
        <v>0</v>
      </c>
      <c r="D34" s="63">
        <f t="shared" si="5"/>
        <v>9054759</v>
      </c>
      <c r="E34" s="63">
        <v>2103946</v>
      </c>
      <c r="F34" s="63">
        <v>2103946</v>
      </c>
      <c r="G34" s="63">
        <f t="shared" si="4"/>
        <v>-6950813</v>
      </c>
    </row>
    <row r="35" spans="1:26" ht="22.5">
      <c r="A35" s="35" t="s">
        <v>22</v>
      </c>
      <c r="B35" s="63">
        <v>0</v>
      </c>
      <c r="C35" s="63">
        <v>0</v>
      </c>
      <c r="D35" s="63">
        <f t="shared" si="5"/>
        <v>0</v>
      </c>
      <c r="E35" s="63">
        <v>0</v>
      </c>
      <c r="F35" s="63">
        <v>0</v>
      </c>
      <c r="G35" s="63">
        <f t="shared" si="4"/>
        <v>0</v>
      </c>
    </row>
    <row r="36" spans="1:26">
      <c r="A36" s="12"/>
      <c r="B36" s="15"/>
      <c r="C36" s="15"/>
      <c r="D36" s="15"/>
      <c r="E36" s="15"/>
      <c r="F36" s="15"/>
      <c r="G36" s="15"/>
    </row>
    <row r="37" spans="1:26">
      <c r="A37" s="26" t="s">
        <v>33</v>
      </c>
      <c r="B37" s="16">
        <f>+B38</f>
        <v>0</v>
      </c>
      <c r="C37" s="64">
        <f t="shared" ref="C37:F37" si="7">+C38</f>
        <v>0</v>
      </c>
      <c r="D37" s="64">
        <f t="shared" si="5"/>
        <v>0</v>
      </c>
      <c r="E37" s="64">
        <f t="shared" si="7"/>
        <v>0</v>
      </c>
      <c r="F37" s="64">
        <f t="shared" si="7"/>
        <v>0</v>
      </c>
      <c r="G37" s="64">
        <f t="shared" si="4"/>
        <v>0</v>
      </c>
    </row>
    <row r="38" spans="1:26">
      <c r="A38" s="35" t="s">
        <v>23</v>
      </c>
      <c r="B38" s="15">
        <v>0</v>
      </c>
      <c r="C38" s="63">
        <v>0</v>
      </c>
      <c r="D38" s="63">
        <f t="shared" si="5"/>
        <v>0</v>
      </c>
      <c r="E38" s="63">
        <v>0</v>
      </c>
      <c r="F38" s="63">
        <v>0</v>
      </c>
      <c r="G38" s="63">
        <f t="shared" si="4"/>
        <v>0</v>
      </c>
    </row>
    <row r="39" spans="1:26">
      <c r="A39" s="35"/>
      <c r="B39" s="16"/>
      <c r="C39" s="16"/>
      <c r="D39" s="16"/>
      <c r="E39" s="16"/>
      <c r="F39" s="16"/>
      <c r="G39" s="16"/>
    </row>
    <row r="40" spans="1:26">
      <c r="A40" s="13" t="s">
        <v>24</v>
      </c>
      <c r="B40" s="59">
        <f>B21+B31+B37</f>
        <v>23897107720</v>
      </c>
      <c r="C40" s="59">
        <f>C21+C31+C37</f>
        <v>1523283860</v>
      </c>
      <c r="D40" s="59">
        <f>D21+D31+D37</f>
        <v>25420391580</v>
      </c>
      <c r="E40" s="59">
        <f>E21+E31+E37</f>
        <v>10760941621</v>
      </c>
      <c r="F40" s="59">
        <f>F21+F31+F37</f>
        <v>10760941621</v>
      </c>
      <c r="G40" s="10"/>
    </row>
    <row r="41" spans="1:26">
      <c r="A41" s="17"/>
      <c r="B41" s="18"/>
      <c r="C41" s="18"/>
      <c r="D41" s="18"/>
      <c r="E41" s="19" t="s">
        <v>25</v>
      </c>
      <c r="F41" s="20"/>
      <c r="G41" s="61">
        <f>G21+G31+G37</f>
        <v>-13136166099</v>
      </c>
    </row>
    <row r="43" spans="1:26" ht="22.5">
      <c r="A43" s="23" t="s">
        <v>34</v>
      </c>
    </row>
    <row r="44" spans="1:26">
      <c r="A44" s="24" t="s">
        <v>35</v>
      </c>
    </row>
    <row r="45" spans="1:26" ht="25.5" customHeight="1">
      <c r="A45" s="66" t="s">
        <v>36</v>
      </c>
      <c r="B45" s="66"/>
      <c r="C45" s="66"/>
      <c r="D45" s="66"/>
      <c r="E45" s="66"/>
      <c r="F45" s="66"/>
      <c r="G45" s="66"/>
    </row>
    <row r="48" spans="1:26" ht="11.25" customHeight="1">
      <c r="A48" s="49" t="s">
        <v>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" customHeight="1">
      <c r="A50" s="50" t="s">
        <v>39</v>
      </c>
      <c r="B50" s="45"/>
      <c r="C50" s="54" t="s">
        <v>40</v>
      </c>
      <c r="D50" s="43"/>
      <c r="E50" s="39"/>
      <c r="K50" s="43"/>
      <c r="L50" s="43"/>
      <c r="M50" s="43"/>
      <c r="N50" s="43"/>
      <c r="O50" s="43"/>
      <c r="P50" s="43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>
      <c r="A51" s="51"/>
      <c r="B51" s="46"/>
      <c r="C51" s="51"/>
      <c r="D51" s="38"/>
      <c r="E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" customHeight="1">
      <c r="A52" s="1"/>
      <c r="C52" s="1"/>
      <c r="D52" s="44"/>
      <c r="E52" s="39"/>
      <c r="K52" s="44"/>
      <c r="L52" s="44"/>
      <c r="M52" s="44"/>
      <c r="N52" s="44"/>
      <c r="O52" s="44"/>
      <c r="P52" s="44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2" customHeight="1">
      <c r="A53" s="1"/>
      <c r="C53" s="1"/>
      <c r="D53" s="41"/>
      <c r="E53" s="39"/>
      <c r="K53" s="40"/>
      <c r="L53" s="40"/>
      <c r="M53" s="40"/>
      <c r="N53" s="40"/>
      <c r="O53" s="40"/>
      <c r="P53" s="41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>
      <c r="A54" s="52" t="s">
        <v>41</v>
      </c>
      <c r="B54" s="47"/>
      <c r="C54" s="55" t="s">
        <v>43</v>
      </c>
    </row>
    <row r="55" spans="1:26">
      <c r="A55" s="53" t="s">
        <v>42</v>
      </c>
      <c r="B55" s="48"/>
      <c r="C55" s="56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D5:D14 G5:G14 B16:F16 G17 B40 B21:C21 B31:C31 B37:C37 G21:G39 G41 E37 D22:D30 D32:D35 D38 C40:F40" unlockedFormula="1"/>
    <ignoredError sqref="D21 D31 D37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2024-06-21T21:48:16Z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