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Aispuro\Documents\PRESUPUESTO\AÑO 2023\2 0 2 3\INFORMES CTA PUBLICA 2023\NOVIEMBRE\"/>
    </mc:Choice>
  </mc:AlternateContent>
  <xr:revisionPtr revIDLastSave="0" documentId="13_ncr:1_{3B6C3DF8-AB35-4AA0-946F-82B12400365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EPUIM" sheetId="5" r:id="rId1"/>
    <sheet name="CEA" sheetId="6" r:id="rId2"/>
    <sheet name="INVI" sheetId="1" r:id="rId3"/>
    <sheet name="Instructivo_PPI" sheetId="4" r:id="rId4"/>
  </sheets>
  <definedNames>
    <definedName name="_xlnm._FilterDatabase" localSheetId="1" hidden="1">CEA!$A$3:$O$78</definedName>
    <definedName name="_xlnm._FilterDatabase" localSheetId="2" hidden="1">INVI!$A$3:$O$32</definedName>
    <definedName name="_xlnm.Print_Area" localSheetId="1">CEA!$A$1:$O$52</definedName>
    <definedName name="_xlnm.Print_Area" localSheetId="2">INVI!$A$1:$O$19</definedName>
    <definedName name="_xlnm.Print_Area" localSheetId="0">SEPUIM!$A$1:$O$197</definedName>
    <definedName name="_xlnm.Print_Titles" localSheetId="1">CEA!$1:$3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0" i="6" l="1"/>
  <c r="R48" i="6"/>
  <c r="G34" i="6"/>
  <c r="F34" i="6"/>
  <c r="M33" i="6"/>
  <c r="L33" i="6"/>
  <c r="G32" i="6"/>
  <c r="F32" i="6"/>
  <c r="M31" i="6"/>
  <c r="L31" i="6"/>
  <c r="M30" i="6"/>
  <c r="L30" i="6"/>
  <c r="M29" i="6"/>
  <c r="L29" i="6"/>
  <c r="M28" i="6"/>
  <c r="L28" i="6"/>
  <c r="M27" i="6"/>
  <c r="L27" i="6"/>
  <c r="G26" i="6"/>
  <c r="F26" i="6"/>
  <c r="E26" i="6"/>
  <c r="M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M15" i="6"/>
  <c r="L15" i="6"/>
  <c r="M14" i="6"/>
  <c r="L14" i="6"/>
  <c r="M13" i="6"/>
  <c r="L13" i="6"/>
  <c r="M12" i="6"/>
  <c r="L12" i="6"/>
  <c r="G11" i="6"/>
  <c r="G36" i="6" s="1"/>
  <c r="F11" i="6"/>
  <c r="F36" i="6" s="1"/>
  <c r="E11" i="6"/>
  <c r="L10" i="6"/>
  <c r="M10" i="6" s="1"/>
  <c r="M9" i="6"/>
  <c r="L9" i="6"/>
  <c r="L8" i="6"/>
  <c r="M8" i="6" s="1"/>
  <c r="M7" i="6"/>
  <c r="L7" i="6"/>
  <c r="L6" i="6"/>
  <c r="M6" i="6" s="1"/>
  <c r="M5" i="6"/>
  <c r="L5" i="6"/>
  <c r="L4" i="6"/>
  <c r="M4" i="6" s="1"/>
  <c r="G188" i="5" l="1"/>
  <c r="F188" i="5"/>
  <c r="E188" i="5"/>
  <c r="M186" i="5"/>
  <c r="L186" i="5"/>
  <c r="N4" i="1"/>
  <c r="G4" i="1" l="1"/>
  <c r="L4" i="1" l="1"/>
  <c r="M4" i="1"/>
  <c r="O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C2</author>
  </authors>
  <commentList>
    <comment ref="F13" authorId="0" shapeId="0" xr:uid="{5A656826-318F-45F2-A3CA-50AF24F78FF9}">
      <text>
        <r>
          <rPr>
            <sz val="9"/>
            <color indexed="81"/>
            <rFont val="Tahoma"/>
            <family val="2"/>
          </rPr>
          <t xml:space="preserve">
CORRESPONDE AL IMPORTE DEL CONTRATO DEL EQUIPAMIENTO</t>
        </r>
      </text>
    </comment>
    <comment ref="F14" authorId="0" shapeId="0" xr:uid="{CD7AC318-C97A-46E3-94DA-A8E51B8D4D31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15" authorId="0" shapeId="0" xr:uid="{7C79A21D-70AE-4DD1-A4C6-0DA9C205C925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16" authorId="0" shapeId="0" xr:uid="{50EAD326-D8C5-41DE-87C7-B419743B3396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17" authorId="0" shapeId="0" xr:uid="{0096D2B7-575B-43A7-BBA9-AE6BA9AFF5B4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18" authorId="0" shapeId="0" xr:uid="{0E30B5D2-8DC2-492D-8190-961F9961735F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19" authorId="0" shapeId="0" xr:uid="{FBB6188E-356D-4A04-8C26-4B8C75735546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20" authorId="0" shapeId="0" xr:uid="{B73FE76F-FD12-4E7F-8AAB-C7B01E96601D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</commentList>
</comments>
</file>

<file path=xl/sharedStrings.xml><?xml version="1.0" encoding="utf-8"?>
<sst xmlns="http://schemas.openxmlformats.org/spreadsheetml/2006/main" count="1044" uniqueCount="414">
  <si>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</si>
  <si>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</si>
  <si>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</si>
  <si>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</si>
  <si>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</si>
  <si>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</si>
  <si>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</si>
  <si>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</si>
  <si>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</si>
  <si>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</si>
  <si>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</si>
  <si>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</si>
  <si>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</si>
  <si>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</si>
  <si>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</si>
  <si>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</si>
  <si>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</si>
  <si>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</si>
  <si>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</si>
  <si>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</si>
  <si>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</si>
  <si>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</si>
  <si>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_____________________________</t>
  </si>
  <si>
    <t>Unidad de medida</t>
  </si>
  <si>
    <t>Bajo protesta de decir verdad declaramos que los Estados Financieros y sus notas, son razonablemente correctos y son responsabilidad del emisor.</t>
  </si>
  <si>
    <r>
      <rPr>
        <b/>
        <sz val="9"/>
        <color indexed="8"/>
        <rFont val="Arial"/>
        <family val="2"/>
      </rPr>
      <t>CLAVE DEL PROGRAMA/ PROYECTO</t>
    </r>
    <r>
      <rPr>
        <sz val="9"/>
        <color indexed="8"/>
        <rFont val="Arial"/>
        <family val="2"/>
      </rPr>
      <t>: Clave asignada al programa/proyecto.</t>
    </r>
  </si>
  <si>
    <r>
      <rPr>
        <b/>
        <sz val="9"/>
        <color indexed="8"/>
        <rFont val="Arial"/>
        <family val="2"/>
      </rPr>
      <t>NOMBRE</t>
    </r>
    <r>
      <rPr>
        <sz val="9"/>
        <color indexed="8"/>
        <rFont val="Arial"/>
        <family val="2"/>
      </rPr>
      <t>: Nombre genérico del programa/proyecto.</t>
    </r>
  </si>
  <si>
    <r>
      <rPr>
        <b/>
        <sz val="9"/>
        <color indexed="8"/>
        <rFont val="Arial"/>
        <family val="2"/>
      </rPr>
      <t>DESCRIPCIÓN</t>
    </r>
    <r>
      <rPr>
        <sz val="9"/>
        <color indexed="8"/>
        <rFont val="Arial"/>
        <family val="2"/>
      </rPr>
      <t>: Describir el programa/proyecto.</t>
    </r>
  </si>
  <si>
    <r>
      <rPr>
        <b/>
        <sz val="9"/>
        <color indexed="8"/>
        <rFont val="Arial"/>
        <family val="2"/>
      </rPr>
      <t>UR</t>
    </r>
    <r>
      <rPr>
        <sz val="9"/>
        <color indexed="8"/>
        <rFont val="Arial"/>
        <family val="2"/>
      </rPr>
      <t>: Indicar la dependencia/entidad responsable del programa/proyecto.</t>
    </r>
  </si>
  <si>
    <r>
      <rPr>
        <b/>
        <sz val="9"/>
        <color indexed="8"/>
        <rFont val="Arial"/>
        <family val="2"/>
      </rPr>
      <t>INVERSIÓN</t>
    </r>
    <r>
      <rPr>
        <sz val="9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</si>
  <si>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9"/>
        <color indexed="8"/>
        <rFont val="Arial"/>
        <family val="2"/>
      </rPr>
      <t>APROBADO</t>
    </r>
    <r>
      <rPr>
        <sz val="9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</si>
  <si>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9"/>
        <color indexed="8"/>
        <rFont val="Arial"/>
        <family val="2"/>
      </rPr>
      <t>MODIFICADO</t>
    </r>
    <r>
      <rPr>
        <sz val="9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</si>
  <si>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"/>
        <color indexed="8"/>
        <rFont val="Arial"/>
        <family val="2"/>
      </rPr>
      <t>DEVENGADO</t>
    </r>
    <r>
      <rPr>
        <sz val="9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</si>
  <si>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"/>
        <color indexed="8"/>
        <rFont val="Arial"/>
        <family val="2"/>
      </rPr>
      <t>METAS</t>
    </r>
    <r>
      <rPr>
        <sz val="9"/>
        <color indexed="8"/>
        <rFont val="Arial"/>
        <family val="2"/>
      </rPr>
      <t>: Nivel cuantificable anual de las metas aprobadas y modificadas.</t>
    </r>
  </si>
  <si>
    <r>
      <rPr>
        <b/>
        <sz val="9"/>
        <color indexed="8"/>
        <rFont val="Arial"/>
        <family val="2"/>
      </rPr>
      <t>META PROGRAMADA</t>
    </r>
    <r>
      <rPr>
        <sz val="9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</si>
  <si>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9"/>
        <color indexed="8"/>
        <rFont val="Arial"/>
        <family val="2"/>
      </rPr>
      <t>META MODIFICADA</t>
    </r>
    <r>
      <rPr>
        <sz val="9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</si>
  <si>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9"/>
        <color indexed="8"/>
        <rFont val="Arial"/>
        <family val="2"/>
      </rPr>
      <t>META ALCANZADA</t>
    </r>
    <r>
      <rPr>
        <sz val="9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</si>
  <si>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9"/>
        <color indexed="8"/>
        <rFont val="Arial"/>
        <family val="2"/>
      </rPr>
      <t>META UNIDAD DE MEDIDA</t>
    </r>
    <r>
      <rPr>
        <sz val="9"/>
        <color indexed="8"/>
        <rFont val="Arial"/>
        <family val="2"/>
      </rPr>
      <t>: Indicar la unidad de medida de la meta acorde al entregable.</t>
    </r>
  </si>
  <si>
    <r>
      <rPr>
        <b/>
        <sz val="9"/>
        <color indexed="8"/>
        <rFont val="Arial"/>
        <family val="2"/>
      </rPr>
      <t>% AVANCE FINANCIERO</t>
    </r>
    <r>
      <rPr>
        <sz val="9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</si>
  <si>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9"/>
        <color indexed="8"/>
        <rFont val="Arial"/>
        <family val="2"/>
      </rPr>
      <t>% AVANCE DE METAS</t>
    </r>
    <r>
      <rPr>
        <sz val="9"/>
        <color indexed="8"/>
        <rFont val="Arial"/>
        <family val="2"/>
      </rPr>
      <t>: Valor absoluto y relativo que registre el cumplimiento de logros u objetivos con respecto a los originalmente programados.</t>
    </r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</si>
  <si>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</si>
  <si>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9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</si>
  <si>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</si>
  <si>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A022U0021</t>
  </si>
  <si>
    <t>FAIS/FISE RAMO 33</t>
  </si>
  <si>
    <t>FISE 2023</t>
  </si>
  <si>
    <t>LA PAZ</t>
  </si>
  <si>
    <t>CDB</t>
  </si>
  <si>
    <t>DIRECTOR DE ADMINISTRACIÓN Y FINANZAS</t>
  </si>
  <si>
    <t>DIRECTOR GENERAL</t>
  </si>
  <si>
    <t>C. ESTEBAN GONZALEZ COTA</t>
  </si>
  <si>
    <t>C. BENJAMIN GARCIA MEZA</t>
  </si>
  <si>
    <t>INSTITUTO DE VIVIENDA DE BAJA CALIFORNIA SUR
Programas y Proyectos de Inversión
Del 01 DE ENERO al 30 DE NOVIEMBRE 2023</t>
  </si>
  <si>
    <t>SECRETARÍA DE PLANEACIÓN URBANA, INFRAESTRUCTURA, MOVILIDAD, MEDIO AMBIENTE Y RECURSOS NATURALES
Programas y Proyectos de Inversión
Del 1-ENE-23 al 30-NOV-23</t>
  </si>
  <si>
    <t>0702116.D011P0131..1235
2010</t>
  </si>
  <si>
    <t>Rehabilitación de la Cancha de Usos Múltiples de la Colonia Infonavit, en la Ciudad de La Paz, municipio de La Paz, Baja California Sur.</t>
  </si>
  <si>
    <t>Recursos Propios</t>
  </si>
  <si>
    <t>SEPUIMM
(DOP)</t>
  </si>
  <si>
    <t>Accion</t>
  </si>
  <si>
    <t>0702116.D011P0131..1235
2011</t>
  </si>
  <si>
    <t>Construcción de la Cancha de Usos Múltiples de la Comunidad de Bahía Asunción, municipio de Mulegé, Baja California Sur.</t>
  </si>
  <si>
    <t>0702116.D011P0131..1235
2012</t>
  </si>
  <si>
    <t>Rehabilitación del Campo de Fútbol Maracaná, en la Ciudad de La Paz, municipio de La Paz, Baja California Sur.</t>
  </si>
  <si>
    <t>0702116.D011P0131..1235
2013</t>
  </si>
  <si>
    <t>Rehabilitación del Parque Skate, en el Fraccionamiento Camino Real, en la Ciudad de La Paz, municipio de La Paz, Baja California Sur</t>
  </si>
  <si>
    <t>0702116.D011P0131..1235
2014</t>
  </si>
  <si>
    <t>Rehabilitación del Gimnasio Polideportivo en la Unidad Deportiva Nuevo Sol, en la ciudad de La Paz, municipio de La Paz, Baja California Sur</t>
  </si>
  <si>
    <t>0702116.D011P0131..1235
2015</t>
  </si>
  <si>
    <t>Rehabilitación de la Cancha de Usos Múltiples de la Colonia Puesta del Sol, en la ciudad de La Paz, municipio de La Paz, Baja California Sur</t>
  </si>
  <si>
    <t>0702116.D011P0131..1235
2016</t>
  </si>
  <si>
    <t>Construcción de Techumbre para Pescadores en la Localidad de Bahía Tortugas, Municipio de Mulegé, Baja California Sur</t>
  </si>
  <si>
    <t>0702116.D011P0131..1235
2017</t>
  </si>
  <si>
    <t>Rehabilitación del Teatro de los Agricultores, de Ciudad Constitución Municipio de Comondú, Baja California Sur</t>
  </si>
  <si>
    <t>0702116.D011P0131..1235
2018</t>
  </si>
  <si>
    <t>Primera Etapa de la Construcción del Edificio de Jubilados y Pensionados del ISSSTE, en Ciudad Constitución Municipio de Comondú, Baja California Sur.</t>
  </si>
  <si>
    <t>0702116.D011P0131..1235
2019</t>
  </si>
  <si>
    <t>Construcción de la Delegación en Puerto Adolfo López Mateos, municipio de Comondú, Baja California Sur</t>
  </si>
  <si>
    <t>0702116.D011P0131..1235
2020</t>
  </si>
  <si>
    <t>Remodelación Centro de Atención de Desarrollo Infantil CADI Caribe, ubicado en la colonia El Caribe en la localidad de Cabo San Lucas,  Municipio de La Paz, Baja California Sur.</t>
  </si>
  <si>
    <t>0702116.D011P0131..1235
2022</t>
  </si>
  <si>
    <t>Impermeabilización del Auditorio de la Escuela de Música, en la localidad de La Paz, municipio de La Paz, Baja California Sur.</t>
  </si>
  <si>
    <t>Participaciones e Incentivos Economicos a Entidades Federativas</t>
  </si>
  <si>
    <t>0702116.D011P0131..1235
2023</t>
  </si>
  <si>
    <t>Remodelación del Centro Cultural La Paz, en la localidad de La Paz, municipio de La Paz, Baja California Sur.</t>
  </si>
  <si>
    <t>0702116.D011P0131..1235
2025</t>
  </si>
  <si>
    <t>Construcción de barda en la Casa de la Mujer, en la localidad de Cabo San Lucas, municipio de Los Cabos, Baja California Sur.</t>
  </si>
  <si>
    <t>0702116.D011P0131..1235
2026</t>
  </si>
  <si>
    <t>Rehabilitación del Sindicato de Burócratas en Ciudad Constitución, municipio de Comondú, Baja California Sur.</t>
  </si>
  <si>
    <t>0702116.D011P0131..1235
2037</t>
  </si>
  <si>
    <t>Construcción de parque en la Colonia Guerrero, en la localidad de Vizcaíno, municipio de Mulegé, Baja California Sur.</t>
  </si>
  <si>
    <t>0702116.D011P0131..1235
2038</t>
  </si>
  <si>
    <t>Módulo de información en la localidad de Santa Martha, municipio de Mulegé, Baja California Sur.</t>
  </si>
  <si>
    <t>0702116.D011P0131..1235
2039</t>
  </si>
  <si>
    <t>Construcción de muro de contención Cueva del Ratón, localidad de San Francisco de la Sierra, municipio de Mulegé, Baja California Sur.</t>
  </si>
  <si>
    <t>0702116.D011P0131..1235
2040</t>
  </si>
  <si>
    <t>Baños ecológicos en la localidad El Cacarizo, municipio de Mulegé, Baja California Sur.</t>
  </si>
  <si>
    <t>0702116.D011P0131..1235
2041</t>
  </si>
  <si>
    <t>Baños ecológicos en el Campamento La Soledad, municipio de Mulegé, Baja California Sur</t>
  </si>
  <si>
    <t>0702116.D011P0131..1235
2042</t>
  </si>
  <si>
    <t>Señalética en diferentes localidades, municipio de Mulegé, Baja California Sur.</t>
  </si>
  <si>
    <t>0702116.D011P0131..1235
2043</t>
  </si>
  <si>
    <t>Impermeabilización de la Cubierta de Nave Principal y Bóveda de la Misión San Ignacio de Loyola, localidad de San Ignacio, municipio de Mulegé, Baja California Sur.</t>
  </si>
  <si>
    <t>0702116.D011P0131..1235
2044</t>
  </si>
  <si>
    <t>Embellecimiento de ingreso a la localidad de El Sargento, municipio de La Paz, Baja California Sur.</t>
  </si>
  <si>
    <t>0702116.D011P0131..1235
2045</t>
  </si>
  <si>
    <t>Embellecimiento de ingreso a la localidad de La Ventana, municipio de La Paz, Baja California Sur.</t>
  </si>
  <si>
    <t>0702116.D011P0131..1235
2046</t>
  </si>
  <si>
    <t>Plaza pública de Todos Santos, rehabilitación del kiosko, localidad Todos Santos, municipio de La Paz, Baja California Sur.</t>
  </si>
  <si>
    <t>0702116.D011P0131..1235
2047</t>
  </si>
  <si>
    <t>Habilitación cancha de fútbol El Cardonal, en la ciudad de La Paz, municipio de La Paz, Baja California Sur.</t>
  </si>
  <si>
    <t>0702116.D011P0131..1235
2048</t>
  </si>
  <si>
    <t>Rehabilitación, Casa Costa Azul, en la ciudad de La Paz, municipio de La Paz, Baja California Sur.</t>
  </si>
  <si>
    <t>0702116.D011P0131..1235
2049</t>
  </si>
  <si>
    <t>Construcción del módulo de costura en el Parque 20 de Noviembre, en la ciudad de La Paz, municipio de La Paz, Baja California Sur</t>
  </si>
  <si>
    <t>0702116.D011P0131..1235
2050</t>
  </si>
  <si>
    <t>Rehabilitación Parque Mandarina, en la ciudad de La Paz, Baja California Sur.</t>
  </si>
  <si>
    <t>0702116.D011P0131..1235
2051</t>
  </si>
  <si>
    <t>Rehabilitación Parque Durango, en la ciudad de La Paz, Baja California Sur.</t>
  </si>
  <si>
    <t>0702116.D011P0131..1235
2052</t>
  </si>
  <si>
    <t>Construcción de techumbre metálica, en la localidad de Santa María de Toris, municipio de La Paz, Baja California Sur.</t>
  </si>
  <si>
    <t>0702116.D011P0131..1235
2053</t>
  </si>
  <si>
    <t>Rehabilitación del parque de la Colonia Civilizadores I, en la ciudad de La Paz, municipio de La Paz, Baja California Sur.</t>
  </si>
  <si>
    <t>0702116.D011P0131..1235
2054</t>
  </si>
  <si>
    <t>Rehabilitación del parque de la Colonia Civilizadores II, en la ciudad de La Paz, municipio de La Paz, Baja California Sur.</t>
  </si>
  <si>
    <t>0702116.D011P0131..1235
2055</t>
  </si>
  <si>
    <t>Rehabilitación del parque de la Colonia Santa Mónica, en la ciudad de La Paz, municipio de La Paz, Baja California Sur.</t>
  </si>
  <si>
    <t>0702116.D011P0131..1235
2056</t>
  </si>
  <si>
    <t>Rehabilitación del parque de la Colonia Santa María, en la ciudad de La Paz, municipio de La Paz, Baja California Sur.</t>
  </si>
  <si>
    <t>0702116.D011P0131..1235
2057</t>
  </si>
  <si>
    <t>Rehabilitación Parque Col. Las Brisas, localidad Cabo San Lucas, municipio de Los Cabos, Baja California Sur.</t>
  </si>
  <si>
    <t>0702116.D011P0131..1235
2058</t>
  </si>
  <si>
    <t>Rehabilitación Parque Recreativo 4 de Marzo, localidad Cabo San Lucas, municipio de Los Cabos, Baja California Sur.</t>
  </si>
  <si>
    <t>0702116.D011P0131..1235
2059</t>
  </si>
  <si>
    <t>Construcción de motivo de Acceso al Parque Cancha Juárez, localidad Cabo San Lucas, municipio de Los Cabos, B.C.S.</t>
  </si>
  <si>
    <t>0702116.D011P0131..1235
2060</t>
  </si>
  <si>
    <t>Parque Santa Anita, ubicado en San José del Cabo, municipio de Los Cabos, B.C.S.</t>
  </si>
  <si>
    <t>0702116.D011P0131..1235
2061</t>
  </si>
  <si>
    <t>Parque Santa Anita Fundador, ubicado en San José del Cabo, municipio de Los Cabos, B.C.S.</t>
  </si>
  <si>
    <t>0702116.D011P0131..1235
2062</t>
  </si>
  <si>
    <t>Parque Costa Dorada, ubicado en San José del Cabo, municipio de Los Cabos, B.C.S.</t>
  </si>
  <si>
    <t>0702116.D011P0131..1235
2063</t>
  </si>
  <si>
    <t>Parque Buenos Aires, ubicado en San José del Cabo, municipio de Los Cabos, B.C.S.</t>
  </si>
  <si>
    <t>0702116.D011P0131..1235
2064</t>
  </si>
  <si>
    <t>Parque San Bernabé, ubicado en San José del Cabo, municipio de Los Cabos, B.C.S.</t>
  </si>
  <si>
    <t>0702116.D011P0131..1235
2065</t>
  </si>
  <si>
    <t>Parque San José Viejo Fundador, ubicado en San José del Cabo, municipio de Los Cabos, B.C.S.</t>
  </si>
  <si>
    <t>0702116.D011P0131..1235
2066</t>
  </si>
  <si>
    <t>Habilitación de baños y juegos en la cancha de fútbol El Zacatal, en la localidad San José del Cabo, municipio de Los Cabos, B.C.S.</t>
  </si>
  <si>
    <t>0702116.D011P0131..1235
2067</t>
  </si>
  <si>
    <t>Rehabilitación parque integral familiar Vista Hermosa, en la localidad San José del Cabo, municipio de Los Cabos, B.C.S.</t>
  </si>
  <si>
    <t>0702116.D011P0131..1235
2068</t>
  </si>
  <si>
    <t>Rehabilitación Parque Pioneros II, en Ciudad Constitución, municipio de Comondú, B.C.S.</t>
  </si>
  <si>
    <t>0702116.D011P0131..1235
2069</t>
  </si>
  <si>
    <t>Rehabilitación del Parque de la Colonia Ricardo Chato Covarrubias, en Ciudad Constitución, municipio de Comondú, B.C.S.</t>
  </si>
  <si>
    <t>0702116.D011P0131..1235
2070</t>
  </si>
  <si>
    <t>Rehabilitación de alumbrado de la cancha de usos múltiples de la localidad de Las Tierritas, municipio de La Paz, Baja California Sur.</t>
  </si>
  <si>
    <t>0702116.D011P0131..1235
2071</t>
  </si>
  <si>
    <t>Rehabilitación de drenaje en el estadio Guaycura en La Paz, municipio de La Paz, Baja California Sur.</t>
  </si>
  <si>
    <t>0702116.D011P0131..1235
2072</t>
  </si>
  <si>
    <t>Construcción de parque en la colonia Loma Linda en la ciudad de La Paz, municipio de La Paz, Baja California Sur.</t>
  </si>
  <si>
    <t>0702116.D011P0131..1235
2073</t>
  </si>
  <si>
    <t>Construcción del parque Extremo Los Pinos, en la ciudad de La Paz, municipio de La Paz, Baja California Sur.</t>
  </si>
  <si>
    <t>0702116.D011P0131..1235
2074</t>
  </si>
  <si>
    <t>Rehabilitación de Instalaciones Casa Cuna, Casa Hogar, en la ciudad de La Paz, municipio de La Paz, Baja California Sur.</t>
  </si>
  <si>
    <t>0702116.D011P0131..1235
2075</t>
  </si>
  <si>
    <t>Construcción de la Primera Etapa de la Escuela de Musica en la colonia Villas de Guadalupe, en la ciudad de La Paz, municipio de La Paz, Baja California Sur.</t>
  </si>
  <si>
    <t>0702116.D011P0131..1235
2076</t>
  </si>
  <si>
    <t>Construcción de techumbre de Centro Social, en la Localidad de Villa Morelos, municipio de Comondú, Baja California Sur.</t>
  </si>
  <si>
    <t>0702116.D011P0131..1235
2077</t>
  </si>
  <si>
    <t>Rehabilitación y Adaptación  de la casa de Día para el Adulto Mayor, en Colonia Olachea, en la ciudad de La Paz, municipio de La Paz, Baja California Sur.</t>
  </si>
  <si>
    <t>0702116.D011P0131..1235
2078</t>
  </si>
  <si>
    <t>Rehabilitación de la segunda etapa CADI Caribe, en la localidda de Cabo San Lucas, municipio de Los Cabos, Baja California Sur.</t>
  </si>
  <si>
    <t>0702116.D011P0131..1235
2079</t>
  </si>
  <si>
    <t>Construcción de la primera etapa de la Escuela de Musica en el Centro de Desarrollo Comunitario, en Ciudad Constitución, Municipio de Comondú, Baja California Sur.</t>
  </si>
  <si>
    <t>0702116.D011P0131..1235
2080</t>
  </si>
  <si>
    <t>Rehabilitación del Centro Comunitario de la Atención a la Primera Instancia, colonia El Cardonal, municipio de La Paz, Baja California Sur.</t>
  </si>
  <si>
    <t>0702116.D011P0131..1235
2081</t>
  </si>
  <si>
    <t>Impermeabilización de las Instalaciones que ocupa el Centro de Desarrollo Comunitario "8 de Octubre", ubicado en calle Constituyentes y Blvd. Forjadores de Sudcalifornia, en La Paz, municipio de La Paz, Baja California Sur.</t>
  </si>
  <si>
    <t>0702116.D011P0131..1235
2082</t>
  </si>
  <si>
    <t>Construccion de Parque Recreativo en el Fraccionamiento Loreto en esta ciudad de La Paz, Municipio de La Paz, Baja California Sur.</t>
  </si>
  <si>
    <t>0702116.D011P0131..1235
2083</t>
  </si>
  <si>
    <t xml:space="preserve">Rehabilitacion cerco perimetral del Jardin de Niños Amado Nervo, Ejido Ley Federal de Agua 1, Municipio de Comondu, Baja California Sur. </t>
  </si>
  <si>
    <t>0702116.D011P0131..1235
2084</t>
  </si>
  <si>
    <t xml:space="preserve">Ampliacion de aula Didactica en Escuela CBTA 294, en el fracionamiento Real, en la localidad de Ciudad Constitución, Municipio de Comondú, Baja California Sur.  </t>
  </si>
  <si>
    <t>0702116.D011P0131..1235
2085</t>
  </si>
  <si>
    <t xml:space="preserve">Construcción de banqueta en el andador del parque de la colonia Infonavit Guaycura, en Ciudad Constitución, municipio de Comondú, Baja California Sur. </t>
  </si>
  <si>
    <t>0702116.D011P0131..12352086</t>
  </si>
  <si>
    <t xml:space="preserve">Construccion e instalacion de muelle flotante, en la localidad de Puerto Chale, municipio de la Paz, Baja California Sur. </t>
  </si>
  <si>
    <t>0702116.D011P0131..12352087</t>
  </si>
  <si>
    <t xml:space="preserve">Construccion de cancha de usos multiples y banquetas, en la colonia "El Cardoncito", en la ciudad de La Paz, Baja California Sur. </t>
  </si>
  <si>
    <t>0702116.D011P0131..12352088</t>
  </si>
  <si>
    <t xml:space="preserve">Remodelacion del Centro de Concilacion Laboral en Valle de Vizcaino, municipio de Mulege, Baja California Sur. </t>
  </si>
  <si>
    <t>0702116.D011P0131..12352089</t>
  </si>
  <si>
    <t xml:space="preserve">Remodelacion del Centro de Concilacion Laboral en Ciudad Constitución, municipio de Comondú, Baja California Sur. </t>
  </si>
  <si>
    <t>0702116.D011P0131..12352091</t>
  </si>
  <si>
    <t>Segunda Etapa de Rehabilitación del Estadio de Beisbol, Jesús Rosas Izquierdo, en la localidad de Todos Santos, municipio de La Paz, Baja California Sur.</t>
  </si>
  <si>
    <t>0702116.D011P0131..12352092</t>
  </si>
  <si>
    <t>Equipamiento del Parque Santa Anita Fundadores, en la localidad de San Jose del Cabo, municipio de Los Cabos, Baja California Sur.</t>
  </si>
  <si>
    <t>0702116.D011P0131..12352093</t>
  </si>
  <si>
    <t>Archivo General Secretaría de Seguridad Pública</t>
  </si>
  <si>
    <t>0702116.D011P0131..12352094</t>
  </si>
  <si>
    <t>Ampliación de las Instalaciones del C4 en B.C.S.</t>
  </si>
  <si>
    <t>0702116.D011P0131..12352095</t>
  </si>
  <si>
    <t>Rehabilitación y equipamiento del parque público de la localidad de Los Barriles, municipio de La Paz, Baja California Sur.</t>
  </si>
  <si>
    <t>0702116.D011P0131..12352096</t>
  </si>
  <si>
    <t>Empastado y rehabilitación del campo de Futbol siete y construcción de dos módulos de baños en INSUDE, en La Paz, municipio de La Paz, Baja California Sur.</t>
  </si>
  <si>
    <t>0702116.D011P0131..12352097</t>
  </si>
  <si>
    <t>Ampliación de techumbre y colocación de mesas y bancas en la Escuela Primaria Ignacio Altamirano, en La Paz, municipio de La Paz, Baja California Sur.</t>
  </si>
  <si>
    <t>0702116.D011P0131..12352098</t>
  </si>
  <si>
    <t>Rehabilitación de cancha en la col. Las Garzas, en La Paz, municipio de La Paz, Baja California Sur.</t>
  </si>
  <si>
    <t>0702116.D011P0131..12355106</t>
  </si>
  <si>
    <t xml:space="preserve">Tope reductor de velocidad en la Primaria Pedro Moreno de la Colonia Pioneros, en Ciudad Constitucion, Municipio Comondú Baja California Sur.  </t>
  </si>
  <si>
    <t>0702116.D011P0131..12355107</t>
  </si>
  <si>
    <t xml:space="preserve">Rehabilitacion de puente peatonal en arroyo cruce de calle Emiliano Zapata, en la localidad de Ciudad Insurgentes, Municipio de Comondu, Baja California Sur. </t>
  </si>
  <si>
    <t>0702116.D011P0131..12710001</t>
  </si>
  <si>
    <t xml:space="preserve">Planes estudios y proyectos. </t>
  </si>
  <si>
    <t>0702116.D011P0131..12710012</t>
  </si>
  <si>
    <t xml:space="preserve">Proyecto del muro de concreto armado, de la barda perimetral de la escuela primaria "Miguel Hidalgo", en la localidad de Santa Rosalia, municipio de Mulegé, B.C.S. </t>
  </si>
  <si>
    <t>Rehabilitación del Centro Cominutario de la Atención a la Primera Instancia, colonia El Cardonal, municipio de La Paz, Baja California Sur</t>
  </si>
  <si>
    <t>Secretaria de Planeación Urbana, Infraestructura, Movilidad, Medio Ambiente y Recursos Naturales</t>
  </si>
  <si>
    <t>Acción</t>
  </si>
  <si>
    <t>Construccion de banquetas en el andador del parque de la colonia Infonavit Guaycura, en Ciudad Constitución, municipio de Comondu, Baja California Sur</t>
  </si>
  <si>
    <t>Construccion de cancha de usos multiples y banquetas en la colonia "El Cardoncito", en la Ciudad de La Paz, municipio de La Paz, Baja California Sur</t>
  </si>
  <si>
    <t>Rehabilitación completa con concreto hidráulico de 18 cms. de espesor del Boulevard Agustín Olachea, tramo. Boulevard Luis Donaldo Colosio a Privada Las Garzas, en la Ciudad de La Paz, municipio de La Paz, Baja California Sur</t>
  </si>
  <si>
    <t>FAFEF.- Fondo de Aportaciones para el Fortalecimiento de las Entidades Federativas</t>
  </si>
  <si>
    <t>Rehabilitación de superficie de rodamiento con carpeta asfáltica de 5.00 cms. de espesor y saneamiento del Boulevard Francisco J. Mujica (lado izquierdo de norte a sur), tramo: Boulevard Luis Donaldo Colosio Murrieta a Vado, en la Ciudad de La Paz, municipio de La Paz, Baja California Sur</t>
  </si>
  <si>
    <t>Pavimentación (completa) con Concreto Hidráulico de 15.00 cms de espesor de la calle 20 de Noviembre, tramo: Mayor Enrique Aguilar a Lorenza M. de Tapia, en la Ciudad de Constitución, municipio de Comondu, Baja California Sur</t>
  </si>
  <si>
    <t>Pavimentación (completa) con Concreto Hidráulico de 15.00 cms de espesor de la calle Aviación, tramo, Davis a José María Pino Suarez, en la Ciudad de Loreto, municipio de Loreto, Baja California Sur</t>
  </si>
  <si>
    <t>Reconstrucción con Carpeta Asfáltica en caliente de 5cms. de espesor del Camino Francisco Villa Entronque Las Barrancas con un área de 39,900 m2; tramo: del km 0+000 al km 23+500, en tramos aislados, Municipio de Comondú, Baja California Sur</t>
  </si>
  <si>
    <t>Pavimentación con concreto hidráulico de 15 cms de espesor de la calle del Tesoro, tramo: Av. Insurgente a Brecha de California, en la Ciudad de La Paz, municipio de La Paz, Baja California Sur</t>
  </si>
  <si>
    <t>Reconstrucción (completa) con concreto hidráulico de 15 cm de espesor de la calle Ignacio Allende, tramo: Benito Juaréz a Salvatierra, en la Ciudad de Loreto, municipio de Loreto, Baja California Sur</t>
  </si>
  <si>
    <t>Reconstrucción (completa) con concreto hidráulico de 15 cm de espesor de la calle Gral. Manuel Marquéz de León, tramo: Benito Juaréz a Salvatierra, en la Ciudad de Loreto, municipio de Loreto, Baja California Sur</t>
  </si>
  <si>
    <t xml:space="preserve">Reencarpetado de superficie de rodamiento con carpeta asfáltica de 5.00 cms de espesor del Blvd. Forjadores (lado izquierdo de norte a sur),tramo: panteón jardines del recuerdo a vado arroyo el calandrio, en la Ciudad de La Paz, municipio de La Paz, Baja California Sur  </t>
  </si>
  <si>
    <t>Reencarpetado de superficie de rodamiento con carpeta asfáltica de 5.00 cms de espesor del Blvd. Forjadores (lado derecho de norte a sur),tramo: panteón jardines del recuerdo a vado arroyo el calandrio, en la Ciudad de La Paz, municipio de La Paz, Baja California Sur</t>
  </si>
  <si>
    <t>Pavimentación con concreto hidráulico de la calle Valentín Gómez Farías, crucero Añiñi, en la Ciudad de La Paz, municipio de La Paz, Baja California Sur</t>
  </si>
  <si>
    <t>Reconstrucción con concreto hidráulico de la calle del Cobre, tramo: Carretera Transpeninsular a unidad deportiva, en la Localidad de Santa Rosalía, municipio de Mulege, Baja California Sur</t>
  </si>
  <si>
    <t>Pavimentación completa con concreto hidráulico de la calle Monte Albán, tramo: Valentín Gómez Farías a Quetzalcóatl, en la Ciudad de La Paz, municipio de La Paz, Baja California Sur</t>
  </si>
  <si>
    <t>Rehabilitación de superficie de rodamiento con concreto hidráulico de 15.00 cm de espesor y saneamiento del crucero Padre Eusebio Kino, tramo Ignacio Allende, en la Ciudad de La Paz, municipio de La Paz, Baja California Sur</t>
  </si>
  <si>
    <t>Ampliación de la Carretera Transpeninsular en su tramo Guerrero Negro - Vizcaino de 6 a 9 metros de sección en una longitud de 15.5 km. Asi como el entronque Guerrero Negro y su señalamiento, en el estado de Baja California Sur</t>
  </si>
  <si>
    <t>Rehabilitación de superficie de rodamiento con concreto hidráulico de 15.00 cm de espesor de la calle Isabel la Catolica, tramo: Miguel de Legaspi a Manuel Marquéz de León, en la Ciudad de La Paz, municipio de La Paz, Baja California Sur</t>
  </si>
  <si>
    <t>Reconstrucción con concreto hidráulico de 18.00 cms de espesor en 6,705.00 m2 del Blvd. Agustín Olachea, tramo: Av. Tiburón a Tenochtitlan (lado izquierdo de norte a sur), en la Ciudad de La Paz, municipio de La Paz, Baja California Sur</t>
  </si>
  <si>
    <t>Rehabilitación de superficie de rodamiento con concreto hidráulico de 15.00 cm de espesor y saneamiento del crucero Padre Eusebio Kino, tramo Nicolás Bravo, en la Ciudad de La Paz, municipio de La Paz, Baja California Sur</t>
  </si>
  <si>
    <t>Renivelado con carpeta asfáltica de la calle Antonio Rosales, tramo: Isabel la Católica a Guillermo Prieto, en la Ciudad de La Paz, municipio de La Paz, Baja California Sur</t>
  </si>
  <si>
    <t>Reencarpetado de superficie de rodamiento con carpeta asfáltica de 5.00 cms de espesor del Blvd. Pino Payas, tramo: del puente de la colonia Cima a puente Liverpool (lado derecho de este a oeste), en la Ciudad de La Paz, municipio de La Paz, Baja California Sur</t>
  </si>
  <si>
    <t xml:space="preserve">Pavimentación completa con concreto hidráulico de 18.0 cms de espesor del Blvd. Gral. Agustín Olachea Avilés, tramo: calle Chechen a Colima (lado izquierdo de norte a sur), en la Ciudad de La Paz, municipio de La Paz, Baja California Sur </t>
  </si>
  <si>
    <t>Pavimentación completa con concreto hidráulico de 18.0 cms de espesor del Blvd. Gral. Agustin Olachea Avilés, tramo: Privada las Garzas a Colima (lado derecho de norte a sur), en la Ciudad de La Paz, municipio de La Paz, Baja California Sur</t>
  </si>
  <si>
    <t>Pavimentación completa con concreto hidráulico del circuito de tres calles: 1.- calle Juan Castro, tramo: Abraham Loredo a Mar de Cortes, 2.- calle capitán Abraham Loredo, tramo: Juan Castro a Santa María de la Rivera, 3.- calle Mar de Cortes, tramo: Juan Castro a Santa María de la Ribera, en la localidad de la Ribera, municipio de Los Cabos, Baja California Sur</t>
  </si>
  <si>
    <t xml:space="preserve">Pavimentación con concreto hidráulico en 800.00 m2, del crucero de los Bulevares 5 de Febrero y Agustín Olachea, en la Ciudad de La Paz, municipio de La Paz, Baja California Sur </t>
  </si>
  <si>
    <t>FOIS.- Fideicomiso de Inversión, Administración y Fuente de Pago para Obras, de Infraestructura Social del Municipio de La Paz</t>
  </si>
  <si>
    <t>Reconstrucción de 5,300 m2 superficie de rodamiento con carpeta asfáltica de 5.00 cm de espesor del Blvd. Camino Real, tramo: calle esmeralda a calle amarilla (lado derecho), en la Ciudad de La Paz, municipio de La Paz, Baja California Sur</t>
  </si>
  <si>
    <t>Reconstrucción con concreto hidráulico del Blvd. Forjadores (lado derecho de norte a sur), tramo: calle Constituyentes de 1975 a Bahía de La Paz, en la Ciudad de La Paz, municipio de La Paz, Baja California Sur</t>
  </si>
  <si>
    <t>Reencarpetado de superficie de rodamiento con carpeta asfáltica de 5.00 cms de espesor del Blvd. Forjadores (lado derecho de norte a sur), tramo: Vado el Calandrio a Gilberto Arreola, en la Ciudad de La Paz, municipio de La Paz, Baja California Sur</t>
  </si>
  <si>
    <t>Reencarpetado de superficie de rodamiento con carpeta asfáltica de 5.00 cms de espesor del Blvd. Forjadores (lado izquierdo de norte a sur),tramo: Vado arroyo el Calandrio acceso a servicios públicos municipales, en la Ciudad de La Paz, municipio de La Paz, Baja California Sur</t>
  </si>
  <si>
    <t>Saneamiento, mobiliario urbano y jardinería del Crucero Carretera Transpeninsular  La Paz - San José del Cabo intersección Calzada el Camino Real, en la Ciudad de La Paz, municipio de La Paz, Baja California Sur</t>
  </si>
  <si>
    <t>Pavimentación con carpeta asfáltica del Circuito Urbano Sur, calle Oro (tramo No. 2), de calle Himno Nacional a calle Viejitos, en la Ciudad de La Paz, municipio de La Paz, Baja California Sur</t>
  </si>
  <si>
    <t>Reconstrucción con concreto hidráulico de la calle Esmeralda, tramo: calle del Norte a Blvd. Camino Real, en la Ciudad de La Paz, municipio de La Paz, Baja California Sur</t>
  </si>
  <si>
    <t>Reconstrucción con concreto hidráulico del Blvd. Francisco J. Mujica crucero calle Dátil, en la Ciudad de La Paz, municipio de La Paz, Baja California Sur</t>
  </si>
  <si>
    <t>Reconstrucción con carpeta asfáltica del Libramiento Daniel Roldan,  tramo: Blvd. Agustín Olachea Avilés a Constituyentes de 1975, en la Ciudad de La Paz, municipio de La Paz, Baja California Sur</t>
  </si>
  <si>
    <t>Reconstrucción con carpeta asfáltica de 5.00 cms de espesor del Blvd. Camino Real (lado izquierdo de oriente - poniente), tramo: calle esmeralda a calle amarilla (incluye asfalto), en la Ciudad de La Paz, municipio de La Paz, Baja California Sur</t>
  </si>
  <si>
    <t>Rehabilitación con carpeta asfáltica de 7.00 cm de espesor del crucero Carretera Transpeninsular La Paz-San José del Cabo intersección Calz. El Camino Real, en la Ciudad de La Paz, municipio de La Paz, Baja California Sur</t>
  </si>
  <si>
    <t>Ramo 23 Provisiones Salariales y Economicas R141-Fideicomiso para la Infraestructura en los Estados (FIES)</t>
  </si>
  <si>
    <t>Construcción de vado y andador peatonal en arroyo San Thelmo, a base de concreto hidráulico, iluminación, señalamiento horizontal y vertical en col. I. Zaragoza, en la Ciudad de Loreto, municipio de Loreto, Baja California Sur</t>
  </si>
  <si>
    <t>FOIS.- Fideicomiso de Inversión, Administración y Fuente de Pago para Obras, de Infraestructura Social del Municipio de Loreto</t>
  </si>
  <si>
    <t>Reconstrucción con concreto hidráulico del Blvd. Manuel Márquez de León, Tramo Isabel La Católica a México, en la Ciudad de La Paz, municipio de La Paz, Baja California Sur</t>
  </si>
  <si>
    <t>Arreglos de calles y espacios públicos en Santa Rosalía, municipio de Mulege, Baja California Sur</t>
  </si>
  <si>
    <t>Proyecto Integral para la Construcción de calle Nicolas Tamaral (etapa 2), en Cabo San Lucas, Municipio de Los Cabos, Baja California Sur.</t>
  </si>
  <si>
    <t>Ramo Administrativo 15                 Desarrollo Agrario, Territorial y Urbano (SEDATU)</t>
  </si>
  <si>
    <t>Reconstrucción (completa) con carpeta asfáltica de 5.00 cm de espesor de la calle Venustiano Carranza, tramo: Ignacio Allende a Blvd. 5 de Febrero, en la ciudad de La Paz, municipio de La Paz, Baja California Sur</t>
  </si>
  <si>
    <t>Pavimentación completa con carpeta asfáltica de 5.00 cm de espesor del circuito de 2 calles: 1.- 20 de Noviembre, tramo: Blvd. Sonora a calle 2; 2.- Calle 2, tramo: 20 de Noviembre a Emiliano Zapata, en la ciudad de La Paz, municipio de La Paz, Baja California Sur</t>
  </si>
  <si>
    <t>Pavimentación (completa) con concreto hidráulico de 15.00 cm de espesor de la calle Cielo Azul, tramo: Prolongación Melitón Albañez a Topar, en la ciudad de La Paz, municipio de La Paz, Baja California Sur</t>
  </si>
  <si>
    <t>Ampliación de la Carretera Transpeninsular en su tramo Guerrero Negro - Vizcaino de 6 a 9 metros de sección en una longitud de 11.0 km.</t>
  </si>
  <si>
    <t>Ramo 9 Infraestructura, Comunicaciones y Transportes K003 Proyectos de Construcción de Carreteras, del Ramo 9 Infraestructura, Comunicaciones y Transportes</t>
  </si>
  <si>
    <t>Pavimentación con concreto hidráulico  de la calle Uxmal, tramo: Aquiles Serdán a Tlatelolco, en la ciudad de La Paz, municipio de La Paz, Baja California Sur</t>
  </si>
  <si>
    <t>Pavimentación completa con carpeta asfáltica de la calle Javier Mina, tramo: calle Benito Juárez a Sonora, en la ciudad de La Paz, municipio de La Paz, Baja California Sur</t>
  </si>
  <si>
    <t>Reconstrucción (completa) con concreto hidráulico de la segunda etapa del Blvd. Gral. Marquéz de León, tramo: México a Blvd. Padre Kino, en la ciudad de La Paz, municipio de La Paz, Baja California Sur</t>
  </si>
  <si>
    <t>Pavimentación completa con carpeta asfáltica de la calle Emiliano Zapata, tramo: Ignacio Allende a Manuel Encinas, en la ciudad de La Paz, municipio de La Paz, Baja California Sur</t>
  </si>
  <si>
    <t>Pavimentación completa con carpeta asfáltica de la calle Manuel M. Dieguéz, tramo: 5 de Mayo a Ignacio Allende, en la ciudad de La Paz, municipio de La Paz, Baja California Sur</t>
  </si>
  <si>
    <t>Pavimentación completa con carpeta asfáltica de la calle Manuel M. Dieguéz, tramo: Ignacio Allende a 5 de Febrero, en la ciudad de La Paz, municipio de La Paz, Baja California Sur</t>
  </si>
  <si>
    <t>Pavimentación completa con carpeta asfáltica de la calle Gral. Juan Dominguez Cota, tramo: Ignacio Allende a 5 de Febrero, en la ciudad de La Paz, municipio de La Paz, Baja California Sur</t>
  </si>
  <si>
    <t>Pavimentación completa con carpeta asfáltica de la calle 20 de Noviembre, tramo: Ignacio Allende a Bordo de Contención, en la ciudad de La Paz, municipio de La Paz, Baja California Sur</t>
  </si>
  <si>
    <t>Pavimentación con concreto hidráulico de la calle 16 de Septiembre, tramo: Cabildo a Municipio Libre, en la ciudad de La Paz, municipio de La Paz, Baja California Sur</t>
  </si>
  <si>
    <t>Reconstrucción con concreto hidráulico del Blvd. Forjadores de Sudcalifornia, tramo: Bahía de La Paz a Constituyentes de 1975 (lado derecho de Norte a Sur), en la ciudad de La Paz, municipio de La Paz, Baja California Sur</t>
  </si>
  <si>
    <t>Trabajos complementarios  la obra Modernización del Camino Ramal a San Francisco de la Sierra, del km 29+500 al km 36+200, en el municipio de Mulegé, Baja California Sur</t>
  </si>
  <si>
    <t>Recursos del Fideicomiso para la Atención de Daños Ocasionados por Desastres Naturales de Baja California Sur (FADEMBCS)</t>
  </si>
  <si>
    <t>Reconstrucción del Camino: La Paz - Los Planes - Ensenada de Muertos, del km 0+000 al km 57+500, en tramos aislados, municipio de La Paz, Baja California Sur (FADENBCS)</t>
  </si>
  <si>
    <t>(FADENBCS)</t>
  </si>
  <si>
    <t>Reconstrucción del Camino: Los Planes - San Antonio, del km 0+000 al km 21+300, en tramos aislados, municipio de La Paz, Baja California Sur (FADENBCS)</t>
  </si>
  <si>
    <t>Reconstrucción del Vado km 6+200 "Arroyo El Cielo" del Camino: Fco. Villa - La Purisima,  municipio de Comondu, Baja California Sur (FADENBCS)</t>
  </si>
  <si>
    <t>Esta obra no corresponde a Esta Dirección</t>
  </si>
  <si>
    <t>Reconstrucción del Camino: Loreto - San Javier, del km 0+000  al km 34+000, en tramos aislados,  municipio de Loreto, Baja California Sur (FADENBCS)</t>
  </si>
  <si>
    <t>Reconstrucción de Caminos en la Sierra de San Pedro, del km 0+000 al km 25+000, municipio de Mulege, Baja California Sur (FADENBCS)</t>
  </si>
  <si>
    <t>Pavimentación completa con capeta asfáltica de la calle Albañiles, tramo: Blvd. Luis Donaldo Colosio a Contratistas, en la ciudad de La Paz, municipio de La Paz, Baja California Sur.</t>
  </si>
  <si>
    <t>Pavimentación con concreto hidráulico del circuito de 3 calles: 1).- Calle San Vicente, tramo: Las Vinoramas a Pitahaya; 2).- Calle Las Parras, tramo: San Vicente a San Felipe; 3).- Calle San Felipe, tramo: Las Parras a Las Vinoramas, en la ciudad de Cabo San Lucas, municipio de Los Cabos, Baja California Sur.</t>
  </si>
  <si>
    <t>Reencarpetado con carpeta asfáltica de la calle Articulo 115, tramo: índigo a Presidente Municipal, en la ciudad de La Paz, municipio de La Paz, Baja California Sur.</t>
  </si>
  <si>
    <t>Reconstrucción con concreto hidráulico del Blvd. Agustin Olachea Avilés, tramo: Tiburón a Tenochtitlán (lado derecho de Norte a Sur), en la ciudad de La Paz, municipio de La Paz, Baja California Sur.</t>
  </si>
  <si>
    <t>Ampliación de reconstrucción con concreto hidráulico de 15 cms de espesor, Calle Manuel Márquez de León, tramo: Isabel la Catolica a Melitón Albañez, en la ciudad de La Paz, municipio de La Paz, Baja California Sur.</t>
  </si>
  <si>
    <t>Rehabilitación de alcantarilla tubo km 16+920, del camino libramiento norte, municipio de La Paz, Baja California Sur (FADENBCS)</t>
  </si>
  <si>
    <t>Rehabilitación de alcantarilla tubo km 17+250, del camino libramiento norte, municipio de La Paz, Baja California Sur (FADENBCS)</t>
  </si>
  <si>
    <t>Reencarpetado acceso al Ejido Ley Federal de Aguas No. 1, municipio de Comondu , Baja California Sur (FADENBCS)</t>
  </si>
  <si>
    <t>Pavimentación con concreto hidráulico de la calle División del Norte, tramo: Prof. Eusebio Juárez a Profa. Josefina Flores Estrada (CFE Agencia Guerrero Negro), en la localidad de Guerrero Negro, municipio de Mulege, Baja California Sur.</t>
  </si>
  <si>
    <t>RAMO 28 Participaciones e Incentivos Economicos a Entidades Federativas</t>
  </si>
  <si>
    <t>Pavimentación completa con carpeta asfáltica del circuito del circuito de  2 calles: 1).- calle del Cobre, tramo: Unidad Deportiva a Carlos Moreno; 2).- calle Carlos Moreno, tramo: Adán G. Velarde a del Cobre, en la localidad de Santa Rosalía, municipio de Mulege, Baja California Sur.</t>
  </si>
  <si>
    <t>Pavimentación con concreto hidráulico del Blvd. Golfo de California (Lateral de Carretera Loreto - Santa Rosalía), tramo: Delfines a Sierra, en la ciudad de Loreto, municipio de Loreto, Baja California Sur.</t>
  </si>
  <si>
    <t>Pavimentación completa con carpeta asfáltica del circuito del circuito de  2 calles: 1).- calle Filiberto Bareño, tramo: Alborada a Modesto Sánchez; 2).- calle Alborada, tramo: Filiberto Bareño a Zenit, en la Ciudad de Loreto, municipio de Loreto, Baja California Sur.</t>
  </si>
  <si>
    <t>Pavimentación con concreto hidráulico de la calle Jojoba, tramo: calle Maíz a Sorgo, en ciudad Constitución, municipio de Comondu, Baja California Sur.</t>
  </si>
  <si>
    <t>Pavimentación completa con carepta asfáltica de la calle Pablo L. Martínez, tramo: Blvd. Antonio Álvarez Rico a Blvd. Niños Héroes, en ciudad Constitución, municipio de Comondu, Baja California Sur.</t>
  </si>
  <si>
    <t>Pavimentación con concreto hidráulico  del circuito de  2 calles: 1).- calle Héroes de Independencia, tramo: Heroico Colegio Militar a Juan Ma. de Salvatierra; 2).- callejón San Vicente, tramo: Juan Ma. de Salvatierra a Guadalupe Victoria, en la Ciudad de La Paz, municipio de La Paz, Baja California Sur.</t>
  </si>
  <si>
    <t>Reconstrucción completa con carpeta asfáltica de la calle Josefa Ortíz de Domínguez, tramo: Blvd. 5 de Febrero a 16 de Septiembre, en la Ciudad de La Paz, municipio de La Paz, Baja California Sur.</t>
  </si>
  <si>
    <t>Construcción de Banquetas peatonales para la Benemérita Escuela Normal Urbana, en la calle Benito Juárez, tramo: Félix Ortega a Lic. Primo Verdad (lado izquierdo), en la ciudad de La Paz, municipio de La Paz, Baja California Sur.</t>
  </si>
  <si>
    <t>Pavimentación con concreto hidráulico del Camino San Miguel de Comondu a San José de Comondu, tramo: del Km 0+000 al km 3+370, municipio de Comondu, Baja California Sur.</t>
  </si>
  <si>
    <t>Mantenimiento vial de la Carretera a San Francisco de la Sierra del km 0+000 al km 29+500, consistentes en los trabajos de señalamiento horizontal y bacheo aislado en diversos tramos, municipio de Mulege, Baja California Sur.</t>
  </si>
  <si>
    <t xml:space="preserve">Recursos Propios </t>
  </si>
  <si>
    <t>Pavimentación completa con concreto hidráulico  de la Av. Baja California, tramo: Av. Israel a a Monterrel, en San Jose del Cabo, municipio de Los Cabos, Baja California Sur.</t>
  </si>
  <si>
    <t>Conservación y recostrucción del camino: Las Barrancas - San Juanico, en el municipio de Comondu, en Baja California Sur, del km. 0+000 al 50+000, con una meta de 50 kms.</t>
  </si>
  <si>
    <t>Reconstrucción con carpeta asfáltica del Circuito ISSSTE , calles 1.- Municipio Libre, tramo: Adán G. Velarde a 8 de Octubre, en la localidad de Santa Rosalía, municipio de Mulege, B.C.S. (FADENBCS)</t>
  </si>
  <si>
    <t>Pavimentación con concreto hidráulico calle Rafael Ahumada, colonia Ranchería (tramo M. Rubio Ruíz a carretera), en la localidad de Santa Rosalía, municipio de Mulege, B.C.S. (FADENBCS)</t>
  </si>
  <si>
    <t xml:space="preserve">Construcción de banquetas en la Escuela Primaria Distrito Federal Ejido Chametla (Emiliano Zapata entre chihuahua y Coahuila), municipio de La Paz, Baja California Sur </t>
  </si>
  <si>
    <t>Reencarpetado de superficie de rodamiento con carpeta asfáltica de 5.00 cm de espesor de la calle Av. General Topete, tramo: Benito Juárez a Callejón Manguito, en la localidad de Todos Santos, municipio de La Paz, Baja California Sur</t>
  </si>
  <si>
    <t>Reconstrucción de infraestructura dañada, en agua potable, drenaje, pavimento y talud de arroyo, en la calle Sonora, en La Paz, B.C.S. (FADENBCS)</t>
  </si>
  <si>
    <t>Reencarpetado del Boulevard Ballena, tramo: de Blvd. Delfines a Cabrilla (cuerpo derecho de oriente a poniente), en la Paz, B.C.S. (FADENBCS)</t>
  </si>
  <si>
    <t>Reencarpetado de la superficie de rodamiento con carpeta asfáltica con 5.0 cm de espesor, de la calle Valentín Gómez Farías, tramo 5 de Mayo a José María Morelos y Pavón, en La Paz, B.C.S. (FADENBCS)</t>
  </si>
  <si>
    <t>Reencarpetado de la superficie de rodamiento con carpeta asfáltica con 5.0 cm de espesor, de la calle José María Morelos y Pavón, tramo Melitón Albañez a Félix Ortega Aguilar, en La Paz, B.C.S. (FADENBCS)</t>
  </si>
  <si>
    <t>Reconstrucción completa con concreto hidráulico del Blvd. Padre E. Kino, tramo Nicolás Bravo a Melchor Ocampo (lado derecho de norte a sur), en La Ciudad de La Paz, Baja California Sur (FADENBCS)</t>
  </si>
  <si>
    <t>Reconstrucción de camino: El Cajete - San Juan de la Costa, tramo km 0+000 al km 17+000, en tramos aislados, municipio de La Paz, B.C.S. (FADENBCS) y Libramiento Norte, en La Paz, municipio de La Paz, B.C.S.</t>
  </si>
  <si>
    <t>Rehabilitación de vado: Arroyo El Cajoncito y Blvd. J. Mujica, La Paz, B.C.S. (FADENBCS)</t>
  </si>
  <si>
    <t>Reconstrucción de infraestructura dañada, en el vado de: calle Gama, entre Bordo de Contención y Callejón Zafiro; agua potable, drenaje, pavimento y talu de arroyo, en La Paz, B.C.S. (FADENBCS)</t>
  </si>
  <si>
    <t>Construcción de puente tipo cajón, en vado: Colosio, tramo: Durango a Toronja, en La Paz, B.C.S.  (FADENBCS)</t>
  </si>
  <si>
    <t>Reconstrucción del vado Jerico (ampliación), en la Ciudad de La Paz, B.C.S. (FADENBCS)</t>
  </si>
  <si>
    <t>Reconstrucción con carpeta asfáltica de la calle Municipio Libre, tramo 5 de mayo a José María Morelos y Pavón, (solo area de rodamiento), en la ciudad de La Paz, municipio de La Paz, Baja California Sur</t>
  </si>
  <si>
    <t>Reconstrucción y obras de protección del crucero Modesto Rolland y Carabineros, en la ciudad de La Paz, municipio de La Paz, Baja California Sur</t>
  </si>
  <si>
    <t>Reconstrucción completa con concreto hidráulico del Blvd. Agustín Olachea, tramo: Blvd. Luis Donaldo Colosio a calle Tijeretas (lado izquierdo de oriente a poniente), en La localidad de La Paz, Baja California Sur (FADENBCS)</t>
  </si>
  <si>
    <t>Supervisión externa de las obras ubicadas en el Municipio de Mulege, Baja California Sur</t>
  </si>
  <si>
    <t>ELABORÓ</t>
  </si>
  <si>
    <t>AUTORIZO</t>
  </si>
  <si>
    <t xml:space="preserve">ARQ. MARÍA DE JESÚS ARCE CORDERO </t>
  </si>
  <si>
    <t>CAROLINA ARMENTA CERVANTES</t>
  </si>
  <si>
    <t>DIRECTORA DE ADMINISTRACIÓN E INFORMÁTICA</t>
  </si>
  <si>
    <t>SECRETARIA</t>
  </si>
  <si>
    <t>Comisión Estatal del Agua
Programas y Proyectos de Inversión
Del 1 de Enero al 30 de Noviembre de 2023</t>
  </si>
  <si>
    <t>1113225.D0230021.530.12353016</t>
  </si>
  <si>
    <t>Sin descripción</t>
  </si>
  <si>
    <t>Reposición de grupo electrógeno y equipo de bombeo de alta presión de planta desalinizadora de 40 m3/día en la localidad de Puerto Alcatraz, Municipio de Comondú, B.C.S.</t>
  </si>
  <si>
    <t>Obra</t>
  </si>
  <si>
    <t>1113225.D0230021.530.12353018</t>
  </si>
  <si>
    <t>Proyecto Ejecutivo para la construcción de tanque elevado y ampliación de la red de agua potable en la localidad de Ley Federal de Aguas Número Dos, Municipio de Comondú, B.C.S.</t>
  </si>
  <si>
    <t>Proyecto</t>
  </si>
  <si>
    <t>1113225.D00230021.530.12353019</t>
  </si>
  <si>
    <t>Suministro de planta desalinizadora de agua de mar de 200 m3/día de capacidad, rehabilitación de tanques de agua cruda y agua producto y construcción de caseta para el llenado de garrafones, en Isla Natividad, Municipio de Mulegé, B.C.S.</t>
  </si>
  <si>
    <t>1113225.D00230021.530.12353023</t>
  </si>
  <si>
    <t>Reposición de la red de distribución de agua potable y tomas domiciliarias en la localidad de Ley Federal de Aguas Número Dos, en el municipio de Comondú, B.C.S.</t>
  </si>
  <si>
    <t>1113225.D00230021.530.12353025</t>
  </si>
  <si>
    <t>Proyecto Ejecutivo para la sustitución y ampliación de la red de agua potable en la localidad de Benito Juárez, municipio de Comondú, B.C.S.</t>
  </si>
  <si>
    <t>1113225.D00230021.530.12353026</t>
  </si>
  <si>
    <t>Proyecto Ejecutivo para la construcción de red de alcantarillado en la colonia INVIPitaya en Villa Alberto Andrés Alvarado Arámburo, municipio de Mulegé, B.C.S.</t>
  </si>
  <si>
    <t>1113225.D00230021.530.12353027</t>
  </si>
  <si>
    <t>Obras complementarias de la obra de desvío de excedencias pluviales en el cárcamo No. 3, en La Paz, municipio de La Paz, B.C.S.</t>
  </si>
  <si>
    <t>D00230021.530</t>
  </si>
  <si>
    <t>Asesoría de infraestructura hidráulica y cultura del agua/Bienestar e inclusión-Plan Hídrico Estatal.</t>
  </si>
  <si>
    <t>Suma</t>
  </si>
  <si>
    <t xml:space="preserve"> </t>
  </si>
  <si>
    <t>1113226.A023S0041.101.12353001</t>
  </si>
  <si>
    <t>Construcción y mejoramiento de la infraestructura hidráhulica/Bienestar e inclusión-Plan Hidrico Estatal</t>
  </si>
  <si>
    <t>Rehabilitación y Equipamiento de Pozo No. 25</t>
  </si>
  <si>
    <t>1113226.A023S0041.101.12353002</t>
  </si>
  <si>
    <t>Rehabilitación y Equipamiento de Pozo No. 6</t>
  </si>
  <si>
    <t>1113226.A023S0041.101.12353003</t>
  </si>
  <si>
    <t>Rehabilitación y Equipamiento de Pozo No. 4</t>
  </si>
  <si>
    <t>1113226.A023S0041.101.12353004</t>
  </si>
  <si>
    <t>Rehabilitación y Equipamiento de Pozo No. 14</t>
  </si>
  <si>
    <t>1113226.A023S0041.101.12353005</t>
  </si>
  <si>
    <t>Rehabilitación y Equipamiento de Pozo No. 17-Bis</t>
  </si>
  <si>
    <t>1113226.A023S0041.101.12353006</t>
  </si>
  <si>
    <t>Rehabilitación y Equipamiento de Pozo No. 19-R</t>
  </si>
  <si>
    <t>1113226.A023S0041.101.12353007</t>
  </si>
  <si>
    <t>Rehabilitación y Equipamiento de Pozo No. 27</t>
  </si>
  <si>
    <t>1113226.A023S0041.101.12353008</t>
  </si>
  <si>
    <t>Rehabilitación y Equipamiento de Pozo No. 28</t>
  </si>
  <si>
    <t>1113226.A023S0041.101.12353009</t>
  </si>
  <si>
    <t>Rehabilitación y Equipamiento de Pozo No. 26</t>
  </si>
  <si>
    <t>1113226.A023S0041.101.12353011</t>
  </si>
  <si>
    <t>Construcción de la red de alcantarillado sanitario en la colonia INVI Palo Bola Municipio deComondú, B.C.S.</t>
  </si>
  <si>
    <t>1113226.A023S0041.101.12353013</t>
  </si>
  <si>
    <t>Construcción de la red de alcantarillado sanitario en la colonia Las Palmas en Ciudad Constitución, consistente en 1.5 km de tubería de PVC sanitario de 8 de diámetro SDR 35, 56 descargas domiciliarias, 0.6 kilómetros de emisor a presión, estación de bombeo y equipamiento electromecánico, en el Municipio de Comondú, B.C.S.</t>
  </si>
  <si>
    <t>1113226.A023S0041.101.12357002</t>
  </si>
  <si>
    <t>Adquisición de equipos y materiales para las Plantas Desalinizadoras de las localidades rurales de Comondú y Mulegé, B.C.S.</t>
  </si>
  <si>
    <t>Adquisición</t>
  </si>
  <si>
    <t>1113226.A023S0041.101.12710005</t>
  </si>
  <si>
    <t>Catastro Técnico de la Infraestructura Hidráulica de la Ciudad de La Paz, B.C.S.</t>
  </si>
  <si>
    <t>Estudio</t>
  </si>
  <si>
    <t>1113226.A023S0041.101.12710008</t>
  </si>
  <si>
    <t>Actualización geohidrológica del acuífero El Carrizal, Estado de Baja California Sur</t>
  </si>
  <si>
    <t>A023S0041.101</t>
  </si>
  <si>
    <t>1113226.A023S0041.530.12353014</t>
  </si>
  <si>
    <t>Rehabilitación y equipamiento electromecánico de pozo de aguapotable Vizcaino III, que abastece el Acueducto Vizcaino Pacífico Norte, Municipio de Mulegé, B.C.S.</t>
  </si>
  <si>
    <t>1113226.A023S0041.530.12353015</t>
  </si>
  <si>
    <t>Reposición y equipamiento electromecánico de pozo profundo, en la localidad de Ley Federal de Aguas Número Tres, Municipio de Comondú, B.C.S.</t>
  </si>
  <si>
    <t>1113226.A023S0041.530.12353022</t>
  </si>
  <si>
    <t>Reposición de colector sanitario de 8" de diámetro SDR/35, en el 49/0. Batallón de Infantería en La Paz, Mpio. de La Paz, B.C.S</t>
  </si>
  <si>
    <t>1113226.A023S0041.530.12353029</t>
  </si>
  <si>
    <t>Construcción de caja colectora general de cajas Abasolo y Sur/Garzas y construcción de pozo de visita especial de colector Garzas, en La Paz, municipio de La Paz, B.C.S.</t>
  </si>
  <si>
    <t>1113226.A023S0041.530.12353030</t>
  </si>
  <si>
    <t>Reparación de líneas de agua potable y alcantarillado sanitario en Guerrero Negro, Mpio de       Mulegé, BCS.</t>
  </si>
  <si>
    <t>A023S0041.530</t>
  </si>
  <si>
    <t>1113229.A023S0021.530.12357004</t>
  </si>
  <si>
    <t>Asesoría de infraestructura hidráulica y cultura del agua/Bienestar e inclusión-Plan Hídrico Estatal</t>
  </si>
  <si>
    <t>Suministro de 2 medidores de presión absoluta en continuo (Levelogger) descripción 5 Lt. M100, en la ciudad de La Paz y enel Carrizal, Municipio de La Paz, B.C.S.</t>
  </si>
  <si>
    <t>A023S0021.530</t>
  </si>
  <si>
    <t>TOTAL INVERSIÓN PÚBLICA/CAPÍTULO 6000</t>
  </si>
  <si>
    <t>Ing.Lesvia Tatiana Davis Monzón</t>
  </si>
  <si>
    <t>Lic.Olivier Gerardo Montaño</t>
  </si>
  <si>
    <t>Ing Uriel  Cano Castro</t>
  </si>
  <si>
    <t>Directora General</t>
  </si>
  <si>
    <t>Coordinador Administrativo</t>
  </si>
  <si>
    <t>Coordinador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</si>
</sst>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3" fillId="4" borderId="1" xfId="16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11" applyFont="1" applyFill="1" applyBorder="1" applyAlignment="1" applyProtection="1">
      <alignment horizontal="left" vertical="center"/>
      <protection locked="0"/>
    </xf>
    <xf numFmtId="0" fontId="3" fillId="4" borderId="4" xfId="11" applyFont="1" applyFill="1" applyBorder="1" applyAlignment="1" applyProtection="1">
      <alignment horizontal="center" vertical="center"/>
      <protection locked="0"/>
    </xf>
    <xf numFmtId="0" fontId="3" fillId="4" borderId="5" xfId="16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" fontId="3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Continuous" wrapText="1"/>
      <protection locked="0"/>
    </xf>
    <xf numFmtId="0" fontId="3" fillId="4" borderId="3" xfId="0" applyFont="1" applyFill="1" applyBorder="1" applyAlignment="1" applyProtection="1">
      <alignment horizontal="centerContinuous" wrapText="1"/>
      <protection locked="0"/>
    </xf>
    <xf numFmtId="0" fontId="3" fillId="4" borderId="4" xfId="0" applyFont="1" applyFill="1" applyBorder="1" applyAlignment="1" applyProtection="1">
      <alignment horizontal="centerContinuous" wrapText="1"/>
      <protection locked="0"/>
    </xf>
    <xf numFmtId="0" fontId="6" fillId="2" borderId="0" xfId="8" applyFont="1" applyFill="1" applyAlignment="1">
      <alignment horizontal="left" vertical="center" wrapText="1"/>
    </xf>
    <xf numFmtId="0" fontId="7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6" fillId="3" borderId="0" xfId="8" applyFont="1" applyFill="1" applyAlignment="1">
      <alignment horizontal="left" vertical="center" wrapText="1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horizontal="justify" wrapText="1"/>
    </xf>
    <xf numFmtId="0" fontId="0" fillId="0" borderId="0" xfId="0" applyAlignment="1" applyProtection="1">
      <alignment horizontal="center"/>
      <protection locked="0"/>
    </xf>
    <xf numFmtId="43" fontId="0" fillId="0" borderId="0" xfId="17" applyFont="1" applyAlignment="1" applyProtection="1">
      <alignment horizontal="center"/>
      <protection locked="0"/>
    </xf>
    <xf numFmtId="43" fontId="0" fillId="0" borderId="0" xfId="17" applyFont="1" applyProtection="1">
      <protection locked="0"/>
    </xf>
    <xf numFmtId="9" fontId="0" fillId="0" borderId="0" xfId="18" applyFont="1" applyAlignment="1" applyProtection="1">
      <alignment horizontal="center"/>
      <protection locked="0"/>
    </xf>
    <xf numFmtId="43" fontId="13" fillId="0" borderId="0" xfId="17" applyFont="1" applyProtection="1">
      <protection locked="0"/>
    </xf>
    <xf numFmtId="9" fontId="0" fillId="0" borderId="0" xfId="18" applyFont="1" applyProtection="1">
      <protection locked="0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4" borderId="6" xfId="0" applyFont="1" applyFill="1" applyBorder="1" applyAlignment="1" applyProtection="1">
      <alignment horizontal="center" wrapText="1"/>
      <protection locked="0"/>
    </xf>
    <xf numFmtId="0" fontId="15" fillId="4" borderId="1" xfId="16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5" fillId="4" borderId="2" xfId="11" applyFont="1" applyFill="1" applyBorder="1" applyAlignment="1" applyProtection="1">
      <alignment horizontal="center" vertical="center"/>
      <protection locked="0"/>
    </xf>
    <xf numFmtId="0" fontId="15" fillId="4" borderId="4" xfId="11" applyFont="1" applyFill="1" applyBorder="1" applyAlignment="1" applyProtection="1">
      <alignment horizontal="center" vertical="center"/>
      <protection locked="0"/>
    </xf>
    <xf numFmtId="0" fontId="15" fillId="4" borderId="5" xfId="16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4" fontId="15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justify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165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0" fillId="0" borderId="6" xfId="18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6" xfId="0" applyBorder="1" applyAlignment="1" applyProtection="1">
      <alignment horizontal="justify" vertical="center"/>
      <protection locked="0"/>
    </xf>
    <xf numFmtId="1" fontId="0" fillId="0" borderId="6" xfId="18" applyNumberFormat="1" applyFont="1" applyFill="1" applyBorder="1" applyAlignment="1" applyProtection="1">
      <alignment horizontal="center" vertical="center"/>
      <protection locked="0"/>
    </xf>
    <xf numFmtId="165" fontId="0" fillId="0" borderId="6" xfId="0" applyNumberFormat="1" applyBorder="1" applyAlignment="1" applyProtection="1">
      <alignment horizontal="center" vertical="center" wrapText="1"/>
      <protection locked="0"/>
    </xf>
    <xf numFmtId="1" fontId="0" fillId="0" borderId="6" xfId="18" applyNumberFormat="1" applyFont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1" fontId="13" fillId="5" borderId="6" xfId="19" applyNumberFormat="1" applyFont="1" applyFill="1" applyBorder="1" applyAlignment="1">
      <alignment horizontal="center" vertical="center"/>
    </xf>
    <xf numFmtId="0" fontId="13" fillId="5" borderId="6" xfId="16" applyFont="1" applyFill="1" applyBorder="1" applyAlignment="1" applyProtection="1">
      <alignment horizontal="center" vertical="top" wrapText="1"/>
      <protection locked="0"/>
    </xf>
    <xf numFmtId="4" fontId="5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" fontId="5" fillId="5" borderId="6" xfId="19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 wrapText="1"/>
      <protection locked="0"/>
    </xf>
    <xf numFmtId="1" fontId="13" fillId="5" borderId="0" xfId="19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5" fontId="14" fillId="0" borderId="0" xfId="0" applyNumberFormat="1" applyFont="1"/>
    <xf numFmtId="0" fontId="0" fillId="0" borderId="0" xfId="0" applyAlignment="1">
      <alignment horizontal="center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44" fontId="0" fillId="0" borderId="0" xfId="20" applyFont="1" applyAlignment="1">
      <alignment vertical="center"/>
    </xf>
    <xf numFmtId="0" fontId="0" fillId="0" borderId="0" xfId="0" applyAlignment="1">
      <alignment vertical="center"/>
    </xf>
    <xf numFmtId="0" fontId="3" fillId="4" borderId="1" xfId="16" applyFont="1" applyFill="1" applyBorder="1" applyAlignment="1" applyProtection="1">
      <alignment horizontal="center" vertical="center" wrapText="1"/>
      <protection locked="0"/>
    </xf>
    <xf numFmtId="0" fontId="3" fillId="4" borderId="1" xfId="16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Continuous" vertical="center" wrapText="1"/>
      <protection locked="0"/>
    </xf>
    <xf numFmtId="0" fontId="3" fillId="4" borderId="3" xfId="0" applyFont="1" applyFill="1" applyBorder="1" applyAlignment="1" applyProtection="1">
      <alignment horizontal="centerContinuous" vertical="center" wrapText="1"/>
      <protection locked="0"/>
    </xf>
    <xf numFmtId="0" fontId="3" fillId="4" borderId="4" xfId="0" applyFont="1" applyFill="1" applyBorder="1" applyAlignment="1" applyProtection="1">
      <alignment horizontal="centerContinuous" vertical="center" wrapText="1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2" xfId="11" applyFont="1" applyFill="1" applyBorder="1" applyAlignment="1" applyProtection="1">
      <alignment horizontal="center" vertical="center"/>
      <protection locked="0"/>
    </xf>
    <xf numFmtId="0" fontId="3" fillId="4" borderId="4" xfId="11" applyFont="1" applyFill="1" applyBorder="1" applyAlignment="1" applyProtection="1">
      <alignment horizontal="center" vertical="center"/>
      <protection locked="0"/>
    </xf>
    <xf numFmtId="0" fontId="3" fillId="4" borderId="5" xfId="16" applyFont="1" applyFill="1" applyBorder="1" applyAlignment="1" applyProtection="1">
      <alignment horizontal="center" vertical="center" wrapText="1"/>
      <protection locked="0"/>
    </xf>
    <xf numFmtId="0" fontId="3" fillId="4" borderId="5" xfId="16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left" vertical="center" wrapText="1"/>
    </xf>
    <xf numFmtId="43" fontId="13" fillId="0" borderId="6" xfId="17" applyFont="1" applyFill="1" applyBorder="1" applyAlignment="1">
      <alignment horizontal="center" vertical="center" wrapText="1"/>
    </xf>
    <xf numFmtId="43" fontId="13" fillId="0" borderId="6" xfId="17" applyFont="1" applyFill="1" applyBorder="1" applyAlignment="1">
      <alignment vertical="center" wrapText="1"/>
    </xf>
    <xf numFmtId="43" fontId="5" fillId="0" borderId="6" xfId="17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9" fontId="5" fillId="0" borderId="6" xfId="0" applyNumberFormat="1" applyFont="1" applyBorder="1" applyAlignment="1" applyProtection="1">
      <alignment horizontal="center" vertical="center" wrapText="1"/>
      <protection locked="0"/>
    </xf>
    <xf numFmtId="9" fontId="5" fillId="0" borderId="6" xfId="18" applyFont="1" applyFill="1" applyBorder="1" applyAlignment="1" applyProtection="1">
      <alignment horizontal="center" vertical="center" wrapText="1"/>
      <protection locked="0"/>
    </xf>
    <xf numFmtId="43" fontId="5" fillId="0" borderId="6" xfId="17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9" fontId="13" fillId="0" borderId="6" xfId="18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justify" vertical="center" wrapText="1"/>
    </xf>
    <xf numFmtId="43" fontId="0" fillId="0" borderId="6" xfId="17" applyFont="1" applyFill="1" applyBorder="1" applyAlignment="1">
      <alignment vertical="center"/>
    </xf>
    <xf numFmtId="0" fontId="16" fillId="0" borderId="6" xfId="0" applyFont="1" applyBorder="1" applyAlignment="1">
      <alignment horizontal="justify" vertical="center" wrapText="1"/>
    </xf>
    <xf numFmtId="9" fontId="13" fillId="0" borderId="6" xfId="18" applyFont="1" applyBorder="1" applyAlignment="1" applyProtection="1">
      <alignment horizontal="center" vertical="center"/>
      <protection locked="0"/>
    </xf>
    <xf numFmtId="0" fontId="3" fillId="0" borderId="5" xfId="16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justify" vertical="center" wrapText="1"/>
    </xf>
    <xf numFmtId="0" fontId="14" fillId="0" borderId="6" xfId="0" applyFont="1" applyBorder="1" applyAlignment="1">
      <alignment vertical="center" wrapText="1"/>
    </xf>
    <xf numFmtId="43" fontId="14" fillId="0" borderId="6" xfId="17" applyFont="1" applyFill="1" applyBorder="1" applyAlignment="1">
      <alignment horizontal="center" vertical="center" wrapText="1"/>
    </xf>
    <xf numFmtId="44" fontId="14" fillId="0" borderId="6" xfId="20" applyFont="1" applyFill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4" fontId="3" fillId="0" borderId="6" xfId="1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13" fillId="0" borderId="6" xfId="0" applyFont="1" applyBorder="1" applyAlignment="1" applyProtection="1">
      <alignment horizontal="justify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4" fontId="13" fillId="0" borderId="6" xfId="0" applyNumberFormat="1" applyFont="1" applyBorder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9" fontId="0" fillId="0" borderId="0" xfId="18" applyFont="1" applyAlignment="1" applyProtection="1">
      <alignment vertical="center"/>
      <protection locked="0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horizontal="justify" vertical="center" wrapText="1"/>
    </xf>
    <xf numFmtId="0" fontId="5" fillId="0" borderId="6" xfId="16" applyFont="1" applyBorder="1" applyAlignment="1" applyProtection="1">
      <alignment horizontal="center" vertical="center" wrapText="1"/>
      <protection locked="0"/>
    </xf>
    <xf numFmtId="44" fontId="13" fillId="0" borderId="0" xfId="20" applyFont="1" applyAlignment="1">
      <alignment vertical="center"/>
    </xf>
    <xf numFmtId="0" fontId="3" fillId="0" borderId="6" xfId="16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justify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4" fontId="0" fillId="0" borderId="0" xfId="20" applyFont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4" fontId="14" fillId="0" borderId="6" xfId="2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justify" vertical="center" wrapText="1"/>
      <protection locked="0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43" fontId="13" fillId="0" borderId="0" xfId="17" applyFont="1" applyFill="1" applyBorder="1" applyAlignment="1">
      <alignment horizontal="center" vertical="center" wrapText="1"/>
    </xf>
    <xf numFmtId="4" fontId="13" fillId="0" borderId="0" xfId="0" applyNumberFormat="1" applyFont="1" applyAlignment="1" applyProtection="1">
      <alignment vertical="center"/>
      <protection locked="0"/>
    </xf>
    <xf numFmtId="44" fontId="13" fillId="0" borderId="0" xfId="0" applyNumberFormat="1" applyFont="1" applyAlignment="1" applyProtection="1">
      <alignment vertical="center"/>
      <protection locked="0"/>
    </xf>
    <xf numFmtId="43" fontId="0" fillId="0" borderId="0" xfId="17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horizontal="justify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8" applyFont="1" applyAlignment="1" applyProtection="1">
      <alignment vertical="center"/>
      <protection locked="0"/>
    </xf>
  </cellXfs>
  <cellStyles count="21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Moneda 3" xfId="20" xr:uid="{7CE6C598-71CA-4C40-A59C-037EF9B9C8D2}"/>
    <cellStyle name="Normal" xfId="0" builtinId="0"/>
    <cellStyle name="Normal 17" xfId="19" xr:uid="{762E2A57-AD5E-48AB-8940-E7AC5F6E9E44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2EE67-5AD1-4918-8DCA-2B833D0014DB}">
  <sheetPr>
    <pageSetUpPr fitToPage="1"/>
  </sheetPr>
  <dimension ref="A2:O193"/>
  <sheetViews>
    <sheetView view="pageBreakPreview" topLeftCell="A77" zoomScaleNormal="100" zoomScaleSheetLayoutView="100" workbookViewId="0">
      <selection activeCell="C194" sqref="C194"/>
    </sheetView>
  </sheetViews>
  <sheetFormatPr baseColWidth="10" defaultRowHeight="11.25" x14ac:dyDescent="0.2"/>
  <cols>
    <col min="1" max="1" width="22.5" style="68" customWidth="1"/>
    <col min="2" max="2" width="91.5" customWidth="1"/>
    <col min="3" max="3" width="34.83203125" style="54" customWidth="1"/>
    <col min="4" max="4" width="41.33203125" style="69" customWidth="1"/>
    <col min="5" max="5" width="21.6640625" customWidth="1"/>
    <col min="6" max="6" width="24.33203125" customWidth="1"/>
    <col min="7" max="7" width="23.5" customWidth="1"/>
    <col min="8" max="8" width="14.33203125" customWidth="1"/>
    <col min="9" max="9" width="13.33203125" customWidth="1"/>
    <col min="11" max="11" width="12" style="54"/>
    <col min="12" max="12" width="13.33203125" customWidth="1"/>
    <col min="13" max="13" width="15.83203125" customWidth="1"/>
    <col min="14" max="14" width="16.33203125" customWidth="1"/>
    <col min="15" max="15" width="13" customWidth="1"/>
  </cols>
  <sheetData>
    <row r="2" spans="1:15" ht="46.5" customHeight="1" x14ac:dyDescent="0.2">
      <c r="A2" s="34" t="s">
        <v>53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2.75" customHeight="1" x14ac:dyDescent="0.2">
      <c r="A3" s="35" t="s">
        <v>16</v>
      </c>
      <c r="B3" s="35" t="s">
        <v>0</v>
      </c>
      <c r="C3" s="35" t="s">
        <v>5</v>
      </c>
      <c r="D3" s="35" t="s">
        <v>1</v>
      </c>
      <c r="E3" s="36"/>
      <c r="F3" s="37" t="s">
        <v>2</v>
      </c>
      <c r="G3" s="38"/>
      <c r="H3" s="39" t="s">
        <v>8</v>
      </c>
      <c r="I3" s="40"/>
      <c r="J3" s="40"/>
      <c r="K3" s="41"/>
      <c r="L3" s="42" t="s">
        <v>15</v>
      </c>
      <c r="M3" s="43"/>
      <c r="N3" s="44" t="s">
        <v>14</v>
      </c>
      <c r="O3" s="45"/>
    </row>
    <row r="4" spans="1:15" ht="25.5" x14ac:dyDescent="0.2">
      <c r="A4" s="46"/>
      <c r="B4" s="46"/>
      <c r="C4" s="46"/>
      <c r="D4" s="46"/>
      <c r="E4" s="47" t="s">
        <v>3</v>
      </c>
      <c r="F4" s="47" t="s">
        <v>4</v>
      </c>
      <c r="G4" s="47" t="s">
        <v>6</v>
      </c>
      <c r="H4" s="47" t="s">
        <v>9</v>
      </c>
      <c r="I4" s="47" t="s">
        <v>4</v>
      </c>
      <c r="J4" s="47" t="s">
        <v>7</v>
      </c>
      <c r="K4" s="47" t="s">
        <v>23</v>
      </c>
      <c r="L4" s="47" t="s">
        <v>10</v>
      </c>
      <c r="M4" s="47" t="s">
        <v>11</v>
      </c>
      <c r="N4" s="48" t="s">
        <v>12</v>
      </c>
      <c r="O4" s="48" t="s">
        <v>13</v>
      </c>
    </row>
    <row r="5" spans="1:15" s="54" customFormat="1" ht="33.75" x14ac:dyDescent="0.2">
      <c r="A5" s="49" t="s">
        <v>54</v>
      </c>
      <c r="B5" s="49" t="s">
        <v>55</v>
      </c>
      <c r="C5" s="50" t="s">
        <v>56</v>
      </c>
      <c r="D5" s="50" t="s">
        <v>57</v>
      </c>
      <c r="E5" s="51">
        <v>102089.09</v>
      </c>
      <c r="F5" s="51">
        <v>102089.09</v>
      </c>
      <c r="G5" s="51">
        <v>102089.09</v>
      </c>
      <c r="H5" s="52">
        <v>1</v>
      </c>
      <c r="I5" s="52">
        <v>1</v>
      </c>
      <c r="J5" s="52">
        <v>1</v>
      </c>
      <c r="K5" s="52" t="s">
        <v>58</v>
      </c>
      <c r="L5" s="53">
        <v>100</v>
      </c>
      <c r="M5" s="53">
        <v>100</v>
      </c>
      <c r="N5" s="53">
        <v>100</v>
      </c>
      <c r="O5" s="53">
        <v>100</v>
      </c>
    </row>
    <row r="6" spans="1:15" s="54" customFormat="1" ht="33.75" x14ac:dyDescent="0.2">
      <c r="A6" s="49" t="s">
        <v>59</v>
      </c>
      <c r="B6" s="49" t="s">
        <v>60</v>
      </c>
      <c r="C6" s="50" t="s">
        <v>56</v>
      </c>
      <c r="D6" s="50" t="s">
        <v>57</v>
      </c>
      <c r="E6" s="51">
        <v>4593345.47</v>
      </c>
      <c r="F6" s="51">
        <v>4593345.47</v>
      </c>
      <c r="G6" s="51">
        <v>3634681.2</v>
      </c>
      <c r="H6" s="52">
        <v>1</v>
      </c>
      <c r="I6" s="52">
        <v>1</v>
      </c>
      <c r="J6" s="52">
        <v>1</v>
      </c>
      <c r="K6" s="52" t="s">
        <v>58</v>
      </c>
      <c r="L6" s="53">
        <v>79</v>
      </c>
      <c r="M6" s="53">
        <v>79</v>
      </c>
      <c r="N6" s="53">
        <v>100</v>
      </c>
      <c r="O6" s="53">
        <v>100</v>
      </c>
    </row>
    <row r="7" spans="1:15" s="54" customFormat="1" ht="33.75" x14ac:dyDescent="0.2">
      <c r="A7" s="49" t="s">
        <v>61</v>
      </c>
      <c r="B7" s="49" t="s">
        <v>62</v>
      </c>
      <c r="C7" s="50" t="s">
        <v>56</v>
      </c>
      <c r="D7" s="50" t="s">
        <v>57</v>
      </c>
      <c r="E7" s="51">
        <v>350075.63</v>
      </c>
      <c r="F7" s="51">
        <v>350075.63</v>
      </c>
      <c r="G7" s="51">
        <v>350075.63</v>
      </c>
      <c r="H7" s="52">
        <v>1</v>
      </c>
      <c r="I7" s="52">
        <v>1</v>
      </c>
      <c r="J7" s="52">
        <v>1</v>
      </c>
      <c r="K7" s="52" t="s">
        <v>58</v>
      </c>
      <c r="L7" s="53">
        <v>100</v>
      </c>
      <c r="M7" s="53">
        <v>100</v>
      </c>
      <c r="N7" s="53">
        <v>100</v>
      </c>
      <c r="O7" s="53">
        <v>100</v>
      </c>
    </row>
    <row r="8" spans="1:15" s="54" customFormat="1" ht="33.75" x14ac:dyDescent="0.2">
      <c r="A8" s="49" t="s">
        <v>63</v>
      </c>
      <c r="B8" s="49" t="s">
        <v>64</v>
      </c>
      <c r="C8" s="50" t="s">
        <v>56</v>
      </c>
      <c r="D8" s="50" t="s">
        <v>57</v>
      </c>
      <c r="E8" s="51">
        <v>93623.4</v>
      </c>
      <c r="F8" s="51">
        <v>93623.4</v>
      </c>
      <c r="G8" s="51">
        <v>93623.4</v>
      </c>
      <c r="H8" s="52">
        <v>1</v>
      </c>
      <c r="I8" s="52">
        <v>1</v>
      </c>
      <c r="J8" s="52">
        <v>1</v>
      </c>
      <c r="K8" s="52" t="s">
        <v>58</v>
      </c>
      <c r="L8" s="53">
        <v>100</v>
      </c>
      <c r="M8" s="53">
        <v>100</v>
      </c>
      <c r="N8" s="53">
        <v>100</v>
      </c>
      <c r="O8" s="53">
        <v>100</v>
      </c>
    </row>
    <row r="9" spans="1:15" s="54" customFormat="1" ht="33.75" x14ac:dyDescent="0.2">
      <c r="A9" s="49" t="s">
        <v>65</v>
      </c>
      <c r="B9" s="49" t="s">
        <v>66</v>
      </c>
      <c r="C9" s="50" t="s">
        <v>56</v>
      </c>
      <c r="D9" s="50" t="s">
        <v>57</v>
      </c>
      <c r="E9" s="51">
        <v>1107646.52</v>
      </c>
      <c r="F9" s="51">
        <v>1107646.52</v>
      </c>
      <c r="G9" s="51">
        <v>1107646.52</v>
      </c>
      <c r="H9" s="52">
        <v>1</v>
      </c>
      <c r="I9" s="52">
        <v>1</v>
      </c>
      <c r="J9" s="52">
        <v>1</v>
      </c>
      <c r="K9" s="52" t="s">
        <v>58</v>
      </c>
      <c r="L9" s="53">
        <v>100</v>
      </c>
      <c r="M9" s="53">
        <v>100</v>
      </c>
      <c r="N9" s="53">
        <v>100</v>
      </c>
      <c r="O9" s="53">
        <v>100</v>
      </c>
    </row>
    <row r="10" spans="1:15" s="54" customFormat="1" ht="33.75" x14ac:dyDescent="0.2">
      <c r="A10" s="49" t="s">
        <v>67</v>
      </c>
      <c r="B10" s="49" t="s">
        <v>68</v>
      </c>
      <c r="C10" s="50" t="s">
        <v>56</v>
      </c>
      <c r="D10" s="50" t="s">
        <v>57</v>
      </c>
      <c r="E10" s="51">
        <v>311133.38</v>
      </c>
      <c r="F10" s="51">
        <v>311133.38</v>
      </c>
      <c r="G10" s="51">
        <v>311133.38</v>
      </c>
      <c r="H10" s="52">
        <v>1</v>
      </c>
      <c r="I10" s="52">
        <v>1</v>
      </c>
      <c r="J10" s="52">
        <v>1</v>
      </c>
      <c r="K10" s="52" t="s">
        <v>58</v>
      </c>
      <c r="L10" s="53">
        <v>100</v>
      </c>
      <c r="M10" s="53">
        <v>100</v>
      </c>
      <c r="N10" s="53">
        <v>100</v>
      </c>
      <c r="O10" s="53">
        <v>100</v>
      </c>
    </row>
    <row r="11" spans="1:15" s="54" customFormat="1" ht="33.75" x14ac:dyDescent="0.2">
      <c r="A11" s="49" t="s">
        <v>69</v>
      </c>
      <c r="B11" s="49" t="s">
        <v>70</v>
      </c>
      <c r="C11" s="50" t="s">
        <v>56</v>
      </c>
      <c r="D11" s="50" t="s">
        <v>57</v>
      </c>
      <c r="E11" s="51">
        <v>1784480.73</v>
      </c>
      <c r="F11" s="51">
        <v>1784480.73</v>
      </c>
      <c r="G11" s="51">
        <v>1784480.73</v>
      </c>
      <c r="H11" s="52">
        <v>1</v>
      </c>
      <c r="I11" s="52">
        <v>1</v>
      </c>
      <c r="J11" s="52">
        <v>1</v>
      </c>
      <c r="K11" s="52" t="s">
        <v>58</v>
      </c>
      <c r="L11" s="53">
        <v>100</v>
      </c>
      <c r="M11" s="53">
        <v>100</v>
      </c>
      <c r="N11" s="53">
        <v>100</v>
      </c>
      <c r="O11" s="53">
        <v>100</v>
      </c>
    </row>
    <row r="12" spans="1:15" s="54" customFormat="1" ht="33.75" x14ac:dyDescent="0.2">
      <c r="A12" s="49" t="s">
        <v>71</v>
      </c>
      <c r="B12" s="49" t="s">
        <v>72</v>
      </c>
      <c r="C12" s="50" t="s">
        <v>56</v>
      </c>
      <c r="D12" s="50" t="s">
        <v>57</v>
      </c>
      <c r="E12" s="51">
        <v>1157628.8600000001</v>
      </c>
      <c r="F12" s="51">
        <v>1157628.8600000001</v>
      </c>
      <c r="G12" s="51">
        <v>1157628.8600000001</v>
      </c>
      <c r="H12" s="52">
        <v>1</v>
      </c>
      <c r="I12" s="52">
        <v>1</v>
      </c>
      <c r="J12" s="52">
        <v>1</v>
      </c>
      <c r="K12" s="52" t="s">
        <v>58</v>
      </c>
      <c r="L12" s="53">
        <v>100</v>
      </c>
      <c r="M12" s="53">
        <v>100</v>
      </c>
      <c r="N12" s="53">
        <v>100</v>
      </c>
      <c r="O12" s="53">
        <v>100</v>
      </c>
    </row>
    <row r="13" spans="1:15" s="54" customFormat="1" ht="33.75" x14ac:dyDescent="0.2">
      <c r="A13" s="49" t="s">
        <v>73</v>
      </c>
      <c r="B13" s="49" t="s">
        <v>74</v>
      </c>
      <c r="C13" s="50" t="s">
        <v>56</v>
      </c>
      <c r="D13" s="50" t="s">
        <v>57</v>
      </c>
      <c r="E13" s="51">
        <v>1354783.22</v>
      </c>
      <c r="F13" s="51">
        <v>1354783.22</v>
      </c>
      <c r="G13" s="51">
        <v>1354783.22</v>
      </c>
      <c r="H13" s="52">
        <v>1</v>
      </c>
      <c r="I13" s="52">
        <v>1</v>
      </c>
      <c r="J13" s="52">
        <v>1</v>
      </c>
      <c r="K13" s="52" t="s">
        <v>58</v>
      </c>
      <c r="L13" s="53">
        <v>100</v>
      </c>
      <c r="M13" s="53">
        <v>100</v>
      </c>
      <c r="N13" s="53">
        <v>100</v>
      </c>
      <c r="O13" s="53">
        <v>100</v>
      </c>
    </row>
    <row r="14" spans="1:15" s="54" customFormat="1" ht="33.75" x14ac:dyDescent="0.2">
      <c r="A14" s="49" t="s">
        <v>75</v>
      </c>
      <c r="B14" s="49" t="s">
        <v>76</v>
      </c>
      <c r="C14" s="50" t="s">
        <v>56</v>
      </c>
      <c r="D14" s="50" t="s">
        <v>57</v>
      </c>
      <c r="E14" s="51">
        <v>2489275.38</v>
      </c>
      <c r="F14" s="51">
        <v>2489275.38</v>
      </c>
      <c r="G14" s="51">
        <v>2489275.38</v>
      </c>
      <c r="H14" s="52">
        <v>1</v>
      </c>
      <c r="I14" s="52">
        <v>1</v>
      </c>
      <c r="J14" s="52">
        <v>1</v>
      </c>
      <c r="K14" s="52" t="s">
        <v>58</v>
      </c>
      <c r="L14" s="53">
        <v>100</v>
      </c>
      <c r="M14" s="53">
        <v>100</v>
      </c>
      <c r="N14" s="53">
        <v>100</v>
      </c>
      <c r="O14" s="53">
        <v>100</v>
      </c>
    </row>
    <row r="15" spans="1:15" s="54" customFormat="1" ht="33.75" x14ac:dyDescent="0.2">
      <c r="A15" s="49" t="s">
        <v>77</v>
      </c>
      <c r="B15" s="49" t="s">
        <v>78</v>
      </c>
      <c r="C15" s="50" t="s">
        <v>56</v>
      </c>
      <c r="D15" s="50" t="s">
        <v>57</v>
      </c>
      <c r="E15" s="51">
        <v>224046.19</v>
      </c>
      <c r="F15" s="51">
        <v>224046.19</v>
      </c>
      <c r="G15" s="51">
        <v>224046.19</v>
      </c>
      <c r="H15" s="52">
        <v>1</v>
      </c>
      <c r="I15" s="52">
        <v>1</v>
      </c>
      <c r="J15" s="52">
        <v>1</v>
      </c>
      <c r="K15" s="52" t="s">
        <v>58</v>
      </c>
      <c r="L15" s="53">
        <v>100</v>
      </c>
      <c r="M15" s="53">
        <v>100</v>
      </c>
      <c r="N15" s="53">
        <v>100</v>
      </c>
      <c r="O15" s="53">
        <v>100</v>
      </c>
    </row>
    <row r="16" spans="1:15" s="54" customFormat="1" ht="33.75" x14ac:dyDescent="0.2">
      <c r="A16" s="49" t="s">
        <v>79</v>
      </c>
      <c r="B16" s="55" t="s">
        <v>80</v>
      </c>
      <c r="C16" s="50" t="s">
        <v>81</v>
      </c>
      <c r="D16" s="50" t="s">
        <v>57</v>
      </c>
      <c r="E16" s="51">
        <v>272361.58</v>
      </c>
      <c r="F16" s="51">
        <v>272361.58</v>
      </c>
      <c r="G16" s="51">
        <v>272361.58</v>
      </c>
      <c r="H16" s="52">
        <v>1</v>
      </c>
      <c r="I16" s="52">
        <v>1</v>
      </c>
      <c r="J16" s="52">
        <v>1</v>
      </c>
      <c r="K16" s="52" t="s">
        <v>58</v>
      </c>
      <c r="L16" s="53">
        <v>100</v>
      </c>
      <c r="M16" s="53">
        <v>100</v>
      </c>
      <c r="N16" s="53">
        <v>100</v>
      </c>
      <c r="O16" s="53">
        <v>100</v>
      </c>
    </row>
    <row r="17" spans="1:15" s="54" customFormat="1" ht="33.75" x14ac:dyDescent="0.2">
      <c r="A17" s="49" t="s">
        <v>82</v>
      </c>
      <c r="B17" s="55" t="s">
        <v>83</v>
      </c>
      <c r="C17" s="50" t="s">
        <v>81</v>
      </c>
      <c r="D17" s="50" t="s">
        <v>57</v>
      </c>
      <c r="E17" s="51">
        <v>1191282.1100000001</v>
      </c>
      <c r="F17" s="51">
        <v>1191282.1100000001</v>
      </c>
      <c r="G17" s="51">
        <v>1191282.1100000001</v>
      </c>
      <c r="H17" s="52">
        <v>1</v>
      </c>
      <c r="I17" s="52">
        <v>1</v>
      </c>
      <c r="J17" s="52">
        <v>1</v>
      </c>
      <c r="K17" s="52" t="s">
        <v>58</v>
      </c>
      <c r="L17" s="53">
        <v>100</v>
      </c>
      <c r="M17" s="53">
        <v>100</v>
      </c>
      <c r="N17" s="53">
        <v>100</v>
      </c>
      <c r="O17" s="53">
        <v>100</v>
      </c>
    </row>
    <row r="18" spans="1:15" s="54" customFormat="1" ht="33.75" x14ac:dyDescent="0.2">
      <c r="A18" s="49" t="s">
        <v>84</v>
      </c>
      <c r="B18" s="55" t="s">
        <v>85</v>
      </c>
      <c r="C18" s="50" t="s">
        <v>56</v>
      </c>
      <c r="D18" s="50" t="s">
        <v>57</v>
      </c>
      <c r="E18" s="51">
        <v>1459275.51</v>
      </c>
      <c r="F18" s="51">
        <v>1459275.51</v>
      </c>
      <c r="G18" s="51">
        <v>437782.65</v>
      </c>
      <c r="H18" s="52">
        <v>1</v>
      </c>
      <c r="I18" s="52">
        <v>1</v>
      </c>
      <c r="J18" s="52">
        <v>1</v>
      </c>
      <c r="K18" s="52" t="s">
        <v>58</v>
      </c>
      <c r="L18" s="53">
        <v>30</v>
      </c>
      <c r="M18" s="53">
        <v>30</v>
      </c>
      <c r="N18" s="53">
        <v>100</v>
      </c>
      <c r="O18" s="53">
        <v>100</v>
      </c>
    </row>
    <row r="19" spans="1:15" s="54" customFormat="1" ht="33.75" x14ac:dyDescent="0.2">
      <c r="A19" s="49" t="s">
        <v>86</v>
      </c>
      <c r="B19" s="55" t="s">
        <v>87</v>
      </c>
      <c r="C19" s="50" t="s">
        <v>56</v>
      </c>
      <c r="D19" s="50" t="s">
        <v>57</v>
      </c>
      <c r="E19" s="51">
        <v>4515912.4800000004</v>
      </c>
      <c r="F19" s="51">
        <v>4515912.4800000004</v>
      </c>
      <c r="G19" s="51">
        <v>4515912.4800000004</v>
      </c>
      <c r="H19" s="52">
        <v>1</v>
      </c>
      <c r="I19" s="52">
        <v>1</v>
      </c>
      <c r="J19" s="52">
        <v>1</v>
      </c>
      <c r="K19" s="52" t="s">
        <v>58</v>
      </c>
      <c r="L19" s="53">
        <v>100</v>
      </c>
      <c r="M19" s="53">
        <v>100</v>
      </c>
      <c r="N19" s="53">
        <v>100</v>
      </c>
      <c r="O19" s="53">
        <v>100</v>
      </c>
    </row>
    <row r="20" spans="1:15" s="54" customFormat="1" ht="33.75" x14ac:dyDescent="0.2">
      <c r="A20" s="49" t="s">
        <v>88</v>
      </c>
      <c r="B20" s="55" t="s">
        <v>89</v>
      </c>
      <c r="C20" s="50" t="s">
        <v>56</v>
      </c>
      <c r="D20" s="50" t="s">
        <v>57</v>
      </c>
      <c r="E20" s="51">
        <v>1492907.68</v>
      </c>
      <c r="F20" s="51">
        <v>1492907.68</v>
      </c>
      <c r="G20" s="51">
        <v>447252.9</v>
      </c>
      <c r="H20" s="52">
        <v>1</v>
      </c>
      <c r="I20" s="52">
        <v>1</v>
      </c>
      <c r="J20" s="52">
        <v>0.6</v>
      </c>
      <c r="K20" s="52" t="s">
        <v>58</v>
      </c>
      <c r="L20" s="53">
        <v>30</v>
      </c>
      <c r="M20" s="53">
        <v>30</v>
      </c>
      <c r="N20" s="53">
        <v>60</v>
      </c>
      <c r="O20" s="53">
        <v>60</v>
      </c>
    </row>
    <row r="21" spans="1:15" s="54" customFormat="1" ht="33.75" x14ac:dyDescent="0.2">
      <c r="A21" s="49" t="s">
        <v>90</v>
      </c>
      <c r="B21" s="55" t="s">
        <v>91</v>
      </c>
      <c r="C21" s="50" t="s">
        <v>56</v>
      </c>
      <c r="D21" s="50" t="s">
        <v>57</v>
      </c>
      <c r="E21" s="51">
        <v>1662460.91</v>
      </c>
      <c r="F21" s="51">
        <v>1662460.91</v>
      </c>
      <c r="G21" s="51">
        <v>498506.69</v>
      </c>
      <c r="H21" s="52">
        <v>1</v>
      </c>
      <c r="I21" s="52">
        <v>1</v>
      </c>
      <c r="J21" s="52">
        <v>0.05</v>
      </c>
      <c r="K21" s="52" t="s">
        <v>58</v>
      </c>
      <c r="L21" s="53">
        <v>30</v>
      </c>
      <c r="M21" s="53">
        <v>30</v>
      </c>
      <c r="N21" s="53">
        <v>5</v>
      </c>
      <c r="O21" s="53">
        <v>5</v>
      </c>
    </row>
    <row r="22" spans="1:15" s="54" customFormat="1" ht="33.75" x14ac:dyDescent="0.2">
      <c r="A22" s="49" t="s">
        <v>92</v>
      </c>
      <c r="B22" s="55" t="s">
        <v>93</v>
      </c>
      <c r="C22" s="50" t="s">
        <v>56</v>
      </c>
      <c r="D22" s="50" t="s">
        <v>57</v>
      </c>
      <c r="E22" s="51">
        <v>288937.63</v>
      </c>
      <c r="F22" s="51">
        <v>288937.63</v>
      </c>
      <c r="G22" s="51">
        <v>0</v>
      </c>
      <c r="H22" s="52">
        <v>1</v>
      </c>
      <c r="I22" s="52">
        <v>1</v>
      </c>
      <c r="J22" s="52">
        <v>1</v>
      </c>
      <c r="K22" s="52" t="s">
        <v>58</v>
      </c>
      <c r="L22" s="53">
        <v>0</v>
      </c>
      <c r="M22" s="53">
        <v>0</v>
      </c>
      <c r="N22" s="53">
        <v>100</v>
      </c>
      <c r="O22" s="53">
        <v>100</v>
      </c>
    </row>
    <row r="23" spans="1:15" s="54" customFormat="1" ht="33.75" x14ac:dyDescent="0.2">
      <c r="A23" s="49" t="s">
        <v>94</v>
      </c>
      <c r="B23" s="55" t="s">
        <v>95</v>
      </c>
      <c r="C23" s="50" t="s">
        <v>56</v>
      </c>
      <c r="D23" s="50" t="s">
        <v>57</v>
      </c>
      <c r="E23" s="51">
        <v>97122.55</v>
      </c>
      <c r="F23" s="51">
        <v>97122.55</v>
      </c>
      <c r="G23" s="51">
        <v>0</v>
      </c>
      <c r="H23" s="52">
        <v>1</v>
      </c>
      <c r="I23" s="52">
        <v>1</v>
      </c>
      <c r="J23" s="52">
        <v>1</v>
      </c>
      <c r="K23" s="52" t="s">
        <v>58</v>
      </c>
      <c r="L23" s="53">
        <v>0</v>
      </c>
      <c r="M23" s="53">
        <v>0</v>
      </c>
      <c r="N23" s="53">
        <v>100</v>
      </c>
      <c r="O23" s="53">
        <v>100</v>
      </c>
    </row>
    <row r="24" spans="1:15" s="54" customFormat="1" ht="33.75" x14ac:dyDescent="0.2">
      <c r="A24" s="49" t="s">
        <v>96</v>
      </c>
      <c r="B24" s="55" t="s">
        <v>97</v>
      </c>
      <c r="C24" s="50" t="s">
        <v>56</v>
      </c>
      <c r="D24" s="50" t="s">
        <v>57</v>
      </c>
      <c r="E24" s="51">
        <v>97122.55</v>
      </c>
      <c r="F24" s="51">
        <v>97122.55</v>
      </c>
      <c r="G24" s="51">
        <v>0</v>
      </c>
      <c r="H24" s="52">
        <v>1</v>
      </c>
      <c r="I24" s="52">
        <v>1</v>
      </c>
      <c r="J24" s="52">
        <v>1</v>
      </c>
      <c r="K24" s="52" t="s">
        <v>58</v>
      </c>
      <c r="L24" s="53">
        <v>0</v>
      </c>
      <c r="M24" s="53">
        <v>0</v>
      </c>
      <c r="N24" s="53">
        <v>100</v>
      </c>
      <c r="O24" s="53">
        <v>100</v>
      </c>
    </row>
    <row r="25" spans="1:15" s="54" customFormat="1" ht="33.75" x14ac:dyDescent="0.2">
      <c r="A25" s="49" t="s">
        <v>98</v>
      </c>
      <c r="B25" s="55" t="s">
        <v>99</v>
      </c>
      <c r="C25" s="50" t="s">
        <v>56</v>
      </c>
      <c r="D25" s="50" t="s">
        <v>57</v>
      </c>
      <c r="E25" s="51">
        <v>128325</v>
      </c>
      <c r="F25" s="51">
        <v>128325</v>
      </c>
      <c r="G25" s="51">
        <v>0</v>
      </c>
      <c r="H25" s="52">
        <v>1</v>
      </c>
      <c r="I25" s="52">
        <v>1</v>
      </c>
      <c r="J25" s="52">
        <v>0</v>
      </c>
      <c r="K25" s="52" t="s">
        <v>58</v>
      </c>
      <c r="L25" s="53">
        <v>0</v>
      </c>
      <c r="M25" s="53">
        <v>0</v>
      </c>
      <c r="N25" s="53">
        <v>0</v>
      </c>
      <c r="O25" s="53">
        <v>0</v>
      </c>
    </row>
    <row r="26" spans="1:15" s="54" customFormat="1" ht="33.75" x14ac:dyDescent="0.2">
      <c r="A26" s="49" t="s">
        <v>100</v>
      </c>
      <c r="B26" s="55" t="s">
        <v>101</v>
      </c>
      <c r="C26" s="50" t="s">
        <v>56</v>
      </c>
      <c r="D26" s="50" t="s">
        <v>57</v>
      </c>
      <c r="E26" s="51">
        <v>508666.29</v>
      </c>
      <c r="F26" s="51">
        <v>508666.29</v>
      </c>
      <c r="G26" s="51">
        <v>152599.89000000001</v>
      </c>
      <c r="H26" s="52">
        <v>1</v>
      </c>
      <c r="I26" s="52">
        <v>1</v>
      </c>
      <c r="J26" s="52">
        <v>1</v>
      </c>
      <c r="K26" s="52" t="s">
        <v>58</v>
      </c>
      <c r="L26" s="53">
        <v>30</v>
      </c>
      <c r="M26" s="53">
        <v>30</v>
      </c>
      <c r="N26" s="53">
        <v>100</v>
      </c>
      <c r="O26" s="53">
        <v>100</v>
      </c>
    </row>
    <row r="27" spans="1:15" s="54" customFormat="1" ht="33.75" x14ac:dyDescent="0.2">
      <c r="A27" s="49" t="s">
        <v>102</v>
      </c>
      <c r="B27" s="55" t="s">
        <v>103</v>
      </c>
      <c r="C27" s="50" t="s">
        <v>56</v>
      </c>
      <c r="D27" s="50" t="s">
        <v>57</v>
      </c>
      <c r="E27" s="51">
        <v>370265.37</v>
      </c>
      <c r="F27" s="51">
        <v>370265.37</v>
      </c>
      <c r="G27" s="51">
        <v>111078.38</v>
      </c>
      <c r="H27" s="52">
        <v>1</v>
      </c>
      <c r="I27" s="52">
        <v>1</v>
      </c>
      <c r="J27" s="52">
        <v>1</v>
      </c>
      <c r="K27" s="52" t="s">
        <v>58</v>
      </c>
      <c r="L27" s="53">
        <v>30</v>
      </c>
      <c r="M27" s="53">
        <v>30</v>
      </c>
      <c r="N27" s="53">
        <v>100</v>
      </c>
      <c r="O27" s="53">
        <v>100</v>
      </c>
    </row>
    <row r="28" spans="1:15" s="54" customFormat="1" ht="33.75" x14ac:dyDescent="0.2">
      <c r="A28" s="49" t="s">
        <v>104</v>
      </c>
      <c r="B28" s="55" t="s">
        <v>105</v>
      </c>
      <c r="C28" s="50" t="s">
        <v>56</v>
      </c>
      <c r="D28" s="50" t="s">
        <v>57</v>
      </c>
      <c r="E28" s="51">
        <v>320835.89</v>
      </c>
      <c r="F28" s="51">
        <v>320835.89</v>
      </c>
      <c r="G28" s="51">
        <v>96250.43</v>
      </c>
      <c r="H28" s="52">
        <v>1</v>
      </c>
      <c r="I28" s="52">
        <v>1</v>
      </c>
      <c r="J28" s="52">
        <v>1</v>
      </c>
      <c r="K28" s="52" t="s">
        <v>58</v>
      </c>
      <c r="L28" s="53">
        <v>30</v>
      </c>
      <c r="M28" s="53">
        <v>30</v>
      </c>
      <c r="N28" s="53">
        <v>100</v>
      </c>
      <c r="O28" s="53">
        <v>100</v>
      </c>
    </row>
    <row r="29" spans="1:15" s="54" customFormat="1" ht="33.75" x14ac:dyDescent="0.2">
      <c r="A29" s="49" t="s">
        <v>106</v>
      </c>
      <c r="B29" s="55" t="s">
        <v>107</v>
      </c>
      <c r="C29" s="50" t="s">
        <v>56</v>
      </c>
      <c r="D29" s="50" t="s">
        <v>57</v>
      </c>
      <c r="E29" s="51">
        <v>632574.61</v>
      </c>
      <c r="F29" s="51">
        <v>632574.61</v>
      </c>
      <c r="G29" s="51">
        <v>264270.82</v>
      </c>
      <c r="H29" s="52">
        <v>1</v>
      </c>
      <c r="I29" s="52">
        <v>1</v>
      </c>
      <c r="J29" s="52">
        <v>1</v>
      </c>
      <c r="K29" s="52" t="s">
        <v>58</v>
      </c>
      <c r="L29" s="53">
        <v>42</v>
      </c>
      <c r="M29" s="53">
        <v>42</v>
      </c>
      <c r="N29" s="53">
        <v>100</v>
      </c>
      <c r="O29" s="53">
        <v>100</v>
      </c>
    </row>
    <row r="30" spans="1:15" s="54" customFormat="1" ht="33.75" x14ac:dyDescent="0.2">
      <c r="A30" s="49" t="s">
        <v>108</v>
      </c>
      <c r="B30" s="55" t="s">
        <v>109</v>
      </c>
      <c r="C30" s="50" t="s">
        <v>56</v>
      </c>
      <c r="D30" s="50" t="s">
        <v>57</v>
      </c>
      <c r="E30" s="51">
        <v>81200</v>
      </c>
      <c r="F30" s="51">
        <v>81200</v>
      </c>
      <c r="G30" s="51">
        <v>77437.33</v>
      </c>
      <c r="H30" s="52">
        <v>1</v>
      </c>
      <c r="I30" s="52">
        <v>1</v>
      </c>
      <c r="J30" s="52">
        <v>1</v>
      </c>
      <c r="K30" s="52" t="s">
        <v>58</v>
      </c>
      <c r="L30" s="53">
        <v>95</v>
      </c>
      <c r="M30" s="53">
        <v>95</v>
      </c>
      <c r="N30" s="53">
        <v>100</v>
      </c>
      <c r="O30" s="53">
        <v>100</v>
      </c>
    </row>
    <row r="31" spans="1:15" s="54" customFormat="1" ht="33.75" x14ac:dyDescent="0.2">
      <c r="A31" s="49" t="s">
        <v>110</v>
      </c>
      <c r="B31" s="55" t="s">
        <v>111</v>
      </c>
      <c r="C31" s="50" t="s">
        <v>56</v>
      </c>
      <c r="D31" s="50" t="s">
        <v>57</v>
      </c>
      <c r="E31" s="51">
        <v>760117.64</v>
      </c>
      <c r="F31" s="51">
        <v>760117.64</v>
      </c>
      <c r="G31" s="51">
        <v>714127.96</v>
      </c>
      <c r="H31" s="52">
        <v>1</v>
      </c>
      <c r="I31" s="52">
        <v>1</v>
      </c>
      <c r="J31" s="52">
        <v>1</v>
      </c>
      <c r="K31" s="52" t="s">
        <v>58</v>
      </c>
      <c r="L31" s="53">
        <v>94</v>
      </c>
      <c r="M31" s="53">
        <v>94</v>
      </c>
      <c r="N31" s="53">
        <v>100</v>
      </c>
      <c r="O31" s="53">
        <v>100</v>
      </c>
    </row>
    <row r="32" spans="1:15" s="54" customFormat="1" ht="33.75" x14ac:dyDescent="0.2">
      <c r="A32" s="49" t="s">
        <v>112</v>
      </c>
      <c r="B32" s="55" t="s">
        <v>113</v>
      </c>
      <c r="C32" s="50" t="s">
        <v>56</v>
      </c>
      <c r="D32" s="50" t="s">
        <v>57</v>
      </c>
      <c r="E32" s="51">
        <v>727850.26</v>
      </c>
      <c r="F32" s="51">
        <v>727850.26</v>
      </c>
      <c r="G32" s="51">
        <v>691088.71</v>
      </c>
      <c r="H32" s="52">
        <v>1</v>
      </c>
      <c r="I32" s="52">
        <v>1</v>
      </c>
      <c r="J32" s="52">
        <v>1</v>
      </c>
      <c r="K32" s="52" t="s">
        <v>58</v>
      </c>
      <c r="L32" s="53">
        <v>95</v>
      </c>
      <c r="M32" s="53">
        <v>95</v>
      </c>
      <c r="N32" s="53">
        <v>100</v>
      </c>
      <c r="O32" s="53">
        <v>100</v>
      </c>
    </row>
    <row r="33" spans="1:15" s="54" customFormat="1" ht="33.75" x14ac:dyDescent="0.2">
      <c r="A33" s="49" t="s">
        <v>114</v>
      </c>
      <c r="B33" s="55" t="s">
        <v>115</v>
      </c>
      <c r="C33" s="50" t="s">
        <v>56</v>
      </c>
      <c r="D33" s="50" t="s">
        <v>57</v>
      </c>
      <c r="E33" s="51">
        <v>568801</v>
      </c>
      <c r="F33" s="51">
        <v>568801</v>
      </c>
      <c r="G33" s="51">
        <v>426292.47</v>
      </c>
      <c r="H33" s="52">
        <v>1</v>
      </c>
      <c r="I33" s="52">
        <v>1</v>
      </c>
      <c r="J33" s="52">
        <v>1</v>
      </c>
      <c r="K33" s="52" t="s">
        <v>58</v>
      </c>
      <c r="L33" s="53">
        <v>75</v>
      </c>
      <c r="M33" s="53">
        <v>75</v>
      </c>
      <c r="N33" s="53">
        <v>100</v>
      </c>
      <c r="O33" s="53">
        <v>100</v>
      </c>
    </row>
    <row r="34" spans="1:15" s="54" customFormat="1" ht="33.75" x14ac:dyDescent="0.2">
      <c r="A34" s="49" t="s">
        <v>116</v>
      </c>
      <c r="B34" s="55" t="s">
        <v>117</v>
      </c>
      <c r="C34" s="50" t="s">
        <v>56</v>
      </c>
      <c r="D34" s="50" t="s">
        <v>57</v>
      </c>
      <c r="E34" s="51">
        <v>849969.83</v>
      </c>
      <c r="F34" s="51">
        <v>849969.83</v>
      </c>
      <c r="G34" s="51">
        <v>712604.13</v>
      </c>
      <c r="H34" s="52">
        <v>1</v>
      </c>
      <c r="I34" s="52">
        <v>1</v>
      </c>
      <c r="J34" s="52">
        <v>1</v>
      </c>
      <c r="K34" s="52" t="s">
        <v>58</v>
      </c>
      <c r="L34" s="53">
        <v>84</v>
      </c>
      <c r="M34" s="53">
        <v>84</v>
      </c>
      <c r="N34" s="53">
        <v>100</v>
      </c>
      <c r="O34" s="53">
        <v>100</v>
      </c>
    </row>
    <row r="35" spans="1:15" s="54" customFormat="1" ht="33.75" x14ac:dyDescent="0.2">
      <c r="A35" s="49" t="s">
        <v>118</v>
      </c>
      <c r="B35" s="55" t="s">
        <v>119</v>
      </c>
      <c r="C35" s="50" t="s">
        <v>81</v>
      </c>
      <c r="D35" s="50" t="s">
        <v>57</v>
      </c>
      <c r="E35" s="51">
        <v>4579592.49</v>
      </c>
      <c r="F35" s="51">
        <v>4579592.49</v>
      </c>
      <c r="G35" s="51">
        <v>3961624.45</v>
      </c>
      <c r="H35" s="52">
        <v>1</v>
      </c>
      <c r="I35" s="52">
        <v>1</v>
      </c>
      <c r="J35" s="52">
        <v>1</v>
      </c>
      <c r="K35" s="52" t="s">
        <v>58</v>
      </c>
      <c r="L35" s="53">
        <v>87</v>
      </c>
      <c r="M35" s="53">
        <v>87</v>
      </c>
      <c r="N35" s="53">
        <v>100</v>
      </c>
      <c r="O35" s="53">
        <v>100</v>
      </c>
    </row>
    <row r="36" spans="1:15" s="54" customFormat="1" ht="33.75" x14ac:dyDescent="0.2">
      <c r="A36" s="49" t="s">
        <v>120</v>
      </c>
      <c r="B36" s="55" t="s">
        <v>121</v>
      </c>
      <c r="C36" s="50" t="s">
        <v>56</v>
      </c>
      <c r="D36" s="50" t="s">
        <v>57</v>
      </c>
      <c r="E36" s="51">
        <v>285254.90000000002</v>
      </c>
      <c r="F36" s="51">
        <v>285254.90000000002</v>
      </c>
      <c r="G36" s="51">
        <v>283581.11</v>
      </c>
      <c r="H36" s="52">
        <v>1</v>
      </c>
      <c r="I36" s="52">
        <v>1</v>
      </c>
      <c r="J36" s="52">
        <v>1</v>
      </c>
      <c r="K36" s="52" t="s">
        <v>58</v>
      </c>
      <c r="L36" s="53">
        <v>99</v>
      </c>
      <c r="M36" s="53">
        <v>99</v>
      </c>
      <c r="N36" s="53">
        <v>100</v>
      </c>
      <c r="O36" s="53">
        <v>100</v>
      </c>
    </row>
    <row r="37" spans="1:15" s="54" customFormat="1" ht="33.75" x14ac:dyDescent="0.2">
      <c r="A37" s="49" t="s">
        <v>122</v>
      </c>
      <c r="B37" s="55" t="s">
        <v>123</v>
      </c>
      <c r="C37" s="50" t="s">
        <v>56</v>
      </c>
      <c r="D37" s="50" t="s">
        <v>57</v>
      </c>
      <c r="E37" s="51">
        <v>537652.14</v>
      </c>
      <c r="F37" s="51">
        <v>537652.14</v>
      </c>
      <c r="G37" s="51">
        <v>515906.35</v>
      </c>
      <c r="H37" s="52">
        <v>1</v>
      </c>
      <c r="I37" s="52">
        <v>1</v>
      </c>
      <c r="J37" s="52">
        <v>1</v>
      </c>
      <c r="K37" s="52" t="s">
        <v>58</v>
      </c>
      <c r="L37" s="53">
        <v>96</v>
      </c>
      <c r="M37" s="53">
        <v>96</v>
      </c>
      <c r="N37" s="53">
        <v>100</v>
      </c>
      <c r="O37" s="53">
        <v>100</v>
      </c>
    </row>
    <row r="38" spans="1:15" s="54" customFormat="1" ht="33.75" x14ac:dyDescent="0.2">
      <c r="A38" s="49" t="s">
        <v>124</v>
      </c>
      <c r="B38" s="55" t="s">
        <v>125</v>
      </c>
      <c r="C38" s="50" t="s">
        <v>56</v>
      </c>
      <c r="D38" s="50" t="s">
        <v>57</v>
      </c>
      <c r="E38" s="51">
        <v>301421.88</v>
      </c>
      <c r="F38" s="51">
        <v>301421.88</v>
      </c>
      <c r="G38" s="51">
        <v>0</v>
      </c>
      <c r="H38" s="52">
        <v>1</v>
      </c>
      <c r="I38" s="52">
        <v>1</v>
      </c>
      <c r="J38" s="52">
        <v>0</v>
      </c>
      <c r="K38" s="52" t="s">
        <v>58</v>
      </c>
      <c r="L38" s="53">
        <v>0</v>
      </c>
      <c r="M38" s="53">
        <v>0</v>
      </c>
      <c r="N38" s="53">
        <v>0</v>
      </c>
      <c r="O38" s="53">
        <v>0</v>
      </c>
    </row>
    <row r="39" spans="1:15" s="54" customFormat="1" ht="33.75" x14ac:dyDescent="0.2">
      <c r="A39" s="49" t="s">
        <v>126</v>
      </c>
      <c r="B39" s="55" t="s">
        <v>127</v>
      </c>
      <c r="C39" s="50" t="s">
        <v>56</v>
      </c>
      <c r="D39" s="50" t="s">
        <v>57</v>
      </c>
      <c r="E39" s="51">
        <v>373990.5</v>
      </c>
      <c r="F39" s="51">
        <v>373990.5</v>
      </c>
      <c r="G39" s="51">
        <v>299887.65000000002</v>
      </c>
      <c r="H39" s="52">
        <v>1</v>
      </c>
      <c r="I39" s="52">
        <v>1</v>
      </c>
      <c r="J39" s="52">
        <v>1</v>
      </c>
      <c r="K39" s="52" t="s">
        <v>58</v>
      </c>
      <c r="L39" s="53">
        <v>80</v>
      </c>
      <c r="M39" s="53">
        <v>80</v>
      </c>
      <c r="N39" s="53">
        <v>100</v>
      </c>
      <c r="O39" s="53">
        <v>100</v>
      </c>
    </row>
    <row r="40" spans="1:15" s="54" customFormat="1" ht="33.75" x14ac:dyDescent="0.2">
      <c r="A40" s="49" t="s">
        <v>128</v>
      </c>
      <c r="B40" s="55" t="s">
        <v>129</v>
      </c>
      <c r="C40" s="50" t="s">
        <v>56</v>
      </c>
      <c r="D40" s="50" t="s">
        <v>57</v>
      </c>
      <c r="E40" s="51">
        <v>634133.36</v>
      </c>
      <c r="F40" s="51">
        <v>634133.36</v>
      </c>
      <c r="G40" s="51">
        <v>338360.56</v>
      </c>
      <c r="H40" s="52">
        <v>1</v>
      </c>
      <c r="I40" s="52">
        <v>1</v>
      </c>
      <c r="J40" s="52">
        <v>1</v>
      </c>
      <c r="K40" s="52" t="s">
        <v>58</v>
      </c>
      <c r="L40" s="53">
        <v>53</v>
      </c>
      <c r="M40" s="53">
        <v>53</v>
      </c>
      <c r="N40" s="53">
        <v>100</v>
      </c>
      <c r="O40" s="53">
        <v>100</v>
      </c>
    </row>
    <row r="41" spans="1:15" s="54" customFormat="1" ht="33.75" x14ac:dyDescent="0.2">
      <c r="A41" s="49" t="s">
        <v>130</v>
      </c>
      <c r="B41" s="55" t="s">
        <v>131</v>
      </c>
      <c r="C41" s="50" t="s">
        <v>56</v>
      </c>
      <c r="D41" s="50" t="s">
        <v>57</v>
      </c>
      <c r="E41" s="51">
        <v>517344.48</v>
      </c>
      <c r="F41" s="51">
        <v>517344.48</v>
      </c>
      <c r="G41" s="51">
        <v>154890.51</v>
      </c>
      <c r="H41" s="52">
        <v>1</v>
      </c>
      <c r="I41" s="52">
        <v>1</v>
      </c>
      <c r="J41" s="52">
        <v>1</v>
      </c>
      <c r="K41" s="52" t="s">
        <v>58</v>
      </c>
      <c r="L41" s="53">
        <v>30</v>
      </c>
      <c r="M41" s="53">
        <v>30</v>
      </c>
      <c r="N41" s="53">
        <v>100</v>
      </c>
      <c r="O41" s="53">
        <v>100</v>
      </c>
    </row>
    <row r="42" spans="1:15" s="54" customFormat="1" ht="33.75" x14ac:dyDescent="0.2">
      <c r="A42" s="49" t="s">
        <v>132</v>
      </c>
      <c r="B42" s="55" t="s">
        <v>133</v>
      </c>
      <c r="C42" s="50" t="s">
        <v>56</v>
      </c>
      <c r="D42" s="50" t="s">
        <v>57</v>
      </c>
      <c r="E42" s="51">
        <v>271710.39</v>
      </c>
      <c r="F42" s="51">
        <v>271710.39</v>
      </c>
      <c r="G42" s="51">
        <v>81455.38</v>
      </c>
      <c r="H42" s="52">
        <v>1</v>
      </c>
      <c r="I42" s="52">
        <v>1</v>
      </c>
      <c r="J42" s="52">
        <v>1</v>
      </c>
      <c r="K42" s="52" t="s">
        <v>58</v>
      </c>
      <c r="L42" s="53">
        <v>30</v>
      </c>
      <c r="M42" s="53">
        <v>30</v>
      </c>
      <c r="N42" s="53">
        <v>100</v>
      </c>
      <c r="O42" s="53">
        <v>100</v>
      </c>
    </row>
    <row r="43" spans="1:15" s="54" customFormat="1" ht="33.75" x14ac:dyDescent="0.2">
      <c r="A43" s="49" t="s">
        <v>134</v>
      </c>
      <c r="B43" s="55" t="s">
        <v>135</v>
      </c>
      <c r="C43" s="50" t="s">
        <v>56</v>
      </c>
      <c r="D43" s="50" t="s">
        <v>57</v>
      </c>
      <c r="E43" s="51">
        <v>167987.93</v>
      </c>
      <c r="F43" s="51">
        <v>167987.93</v>
      </c>
      <c r="G43" s="51">
        <v>108606.3</v>
      </c>
      <c r="H43" s="52">
        <v>1</v>
      </c>
      <c r="I43" s="52">
        <v>1</v>
      </c>
      <c r="J43" s="52">
        <v>1</v>
      </c>
      <c r="K43" s="52" t="s">
        <v>58</v>
      </c>
      <c r="L43" s="53">
        <v>65</v>
      </c>
      <c r="M43" s="53">
        <v>65</v>
      </c>
      <c r="N43" s="53">
        <v>100</v>
      </c>
      <c r="O43" s="53">
        <v>100</v>
      </c>
    </row>
    <row r="44" spans="1:15" s="54" customFormat="1" ht="33.75" x14ac:dyDescent="0.2">
      <c r="A44" s="49" t="s">
        <v>136</v>
      </c>
      <c r="B44" s="55" t="s">
        <v>137</v>
      </c>
      <c r="C44" s="50" t="s">
        <v>56</v>
      </c>
      <c r="D44" s="50" t="s">
        <v>57</v>
      </c>
      <c r="E44" s="51">
        <v>401915.94</v>
      </c>
      <c r="F44" s="51">
        <v>401915.94</v>
      </c>
      <c r="G44" s="51">
        <v>251646.02</v>
      </c>
      <c r="H44" s="52">
        <v>1</v>
      </c>
      <c r="I44" s="52">
        <v>1</v>
      </c>
      <c r="J44" s="52">
        <v>1</v>
      </c>
      <c r="K44" s="52" t="s">
        <v>58</v>
      </c>
      <c r="L44" s="53">
        <v>63</v>
      </c>
      <c r="M44" s="53">
        <v>63</v>
      </c>
      <c r="N44" s="53">
        <v>100</v>
      </c>
      <c r="O44" s="53">
        <v>100</v>
      </c>
    </row>
    <row r="45" spans="1:15" s="54" customFormat="1" ht="33.75" x14ac:dyDescent="0.2">
      <c r="A45" s="49" t="s">
        <v>138</v>
      </c>
      <c r="B45" s="55" t="s">
        <v>139</v>
      </c>
      <c r="C45" s="50" t="s">
        <v>56</v>
      </c>
      <c r="D45" s="50" t="s">
        <v>57</v>
      </c>
      <c r="E45" s="51">
        <v>209863.2</v>
      </c>
      <c r="F45" s="51">
        <v>209863.2</v>
      </c>
      <c r="G45" s="51">
        <v>170149.25</v>
      </c>
      <c r="H45" s="52">
        <v>1</v>
      </c>
      <c r="I45" s="52">
        <v>1</v>
      </c>
      <c r="J45" s="52">
        <v>1</v>
      </c>
      <c r="K45" s="52" t="s">
        <v>58</v>
      </c>
      <c r="L45" s="53">
        <v>81</v>
      </c>
      <c r="M45" s="53">
        <v>81</v>
      </c>
      <c r="N45" s="53">
        <v>100</v>
      </c>
      <c r="O45" s="53">
        <v>100</v>
      </c>
    </row>
    <row r="46" spans="1:15" s="54" customFormat="1" ht="33.75" x14ac:dyDescent="0.2">
      <c r="A46" s="49" t="s">
        <v>140</v>
      </c>
      <c r="B46" s="55" t="s">
        <v>141</v>
      </c>
      <c r="C46" s="50" t="s">
        <v>56</v>
      </c>
      <c r="D46" s="50" t="s">
        <v>57</v>
      </c>
      <c r="E46" s="51">
        <v>216884.91</v>
      </c>
      <c r="F46" s="51">
        <v>216884.91</v>
      </c>
      <c r="G46" s="51">
        <v>132652</v>
      </c>
      <c r="H46" s="52">
        <v>1</v>
      </c>
      <c r="I46" s="52">
        <v>1</v>
      </c>
      <c r="J46" s="52">
        <v>1</v>
      </c>
      <c r="K46" s="52" t="s">
        <v>58</v>
      </c>
      <c r="L46" s="53">
        <v>61</v>
      </c>
      <c r="M46" s="53">
        <v>61</v>
      </c>
      <c r="N46" s="53">
        <v>100</v>
      </c>
      <c r="O46" s="53">
        <v>100</v>
      </c>
    </row>
    <row r="47" spans="1:15" s="54" customFormat="1" ht="33.75" x14ac:dyDescent="0.2">
      <c r="A47" s="49" t="s">
        <v>142</v>
      </c>
      <c r="B47" s="55" t="s">
        <v>143</v>
      </c>
      <c r="C47" s="50" t="s">
        <v>56</v>
      </c>
      <c r="D47" s="50" t="s">
        <v>57</v>
      </c>
      <c r="E47" s="51">
        <v>274256.39</v>
      </c>
      <c r="F47" s="51">
        <v>274256.39</v>
      </c>
      <c r="G47" s="51">
        <v>159288.89000000001</v>
      </c>
      <c r="H47" s="52">
        <v>1</v>
      </c>
      <c r="I47" s="52">
        <v>1</v>
      </c>
      <c r="J47" s="52">
        <v>1</v>
      </c>
      <c r="K47" s="52" t="s">
        <v>58</v>
      </c>
      <c r="L47" s="53">
        <v>58</v>
      </c>
      <c r="M47" s="53">
        <v>58</v>
      </c>
      <c r="N47" s="53">
        <v>100</v>
      </c>
      <c r="O47" s="53">
        <v>100</v>
      </c>
    </row>
    <row r="48" spans="1:15" s="54" customFormat="1" ht="33.75" x14ac:dyDescent="0.2">
      <c r="A48" s="49" t="s">
        <v>144</v>
      </c>
      <c r="B48" s="55" t="s">
        <v>145</v>
      </c>
      <c r="C48" s="50" t="s">
        <v>56</v>
      </c>
      <c r="D48" s="50" t="s">
        <v>57</v>
      </c>
      <c r="E48" s="51">
        <v>222924.4</v>
      </c>
      <c r="F48" s="51">
        <v>222924.4</v>
      </c>
      <c r="G48" s="51">
        <v>91643.24</v>
      </c>
      <c r="H48" s="52">
        <v>1</v>
      </c>
      <c r="I48" s="52">
        <v>1</v>
      </c>
      <c r="J48" s="52">
        <v>1</v>
      </c>
      <c r="K48" s="52" t="s">
        <v>58</v>
      </c>
      <c r="L48" s="53">
        <v>41</v>
      </c>
      <c r="M48" s="53">
        <v>41</v>
      </c>
      <c r="N48" s="53">
        <v>100</v>
      </c>
      <c r="O48" s="53">
        <v>100</v>
      </c>
    </row>
    <row r="49" spans="1:15" s="54" customFormat="1" ht="33.75" x14ac:dyDescent="0.2">
      <c r="A49" s="49" t="s">
        <v>146</v>
      </c>
      <c r="B49" s="55" t="s">
        <v>147</v>
      </c>
      <c r="C49" s="50" t="s">
        <v>56</v>
      </c>
      <c r="D49" s="50" t="s">
        <v>57</v>
      </c>
      <c r="E49" s="51">
        <v>449696.07</v>
      </c>
      <c r="F49" s="51">
        <v>449696.07</v>
      </c>
      <c r="G49" s="51">
        <v>406154.31</v>
      </c>
      <c r="H49" s="52">
        <v>1</v>
      </c>
      <c r="I49" s="52">
        <v>1</v>
      </c>
      <c r="J49" s="52">
        <v>1</v>
      </c>
      <c r="K49" s="52" t="s">
        <v>58</v>
      </c>
      <c r="L49" s="53">
        <v>90</v>
      </c>
      <c r="M49" s="53">
        <v>90</v>
      </c>
      <c r="N49" s="53">
        <v>100</v>
      </c>
      <c r="O49" s="53">
        <v>100</v>
      </c>
    </row>
    <row r="50" spans="1:15" s="54" customFormat="1" ht="33.75" x14ac:dyDescent="0.2">
      <c r="A50" s="49" t="s">
        <v>148</v>
      </c>
      <c r="B50" s="55" t="s">
        <v>149</v>
      </c>
      <c r="C50" s="50" t="s">
        <v>56</v>
      </c>
      <c r="D50" s="50" t="s">
        <v>57</v>
      </c>
      <c r="E50" s="51">
        <v>633427.5</v>
      </c>
      <c r="F50" s="51">
        <v>633427.5</v>
      </c>
      <c r="G50" s="51">
        <v>242138.25</v>
      </c>
      <c r="H50" s="52">
        <v>1</v>
      </c>
      <c r="I50" s="52">
        <v>1</v>
      </c>
      <c r="J50" s="52">
        <v>1</v>
      </c>
      <c r="K50" s="52" t="s">
        <v>58</v>
      </c>
      <c r="L50" s="53">
        <v>38</v>
      </c>
      <c r="M50" s="53">
        <v>38</v>
      </c>
      <c r="N50" s="53">
        <v>100</v>
      </c>
      <c r="O50" s="53">
        <v>100</v>
      </c>
    </row>
    <row r="51" spans="1:15" s="54" customFormat="1" ht="33.75" x14ac:dyDescent="0.2">
      <c r="A51" s="49" t="s">
        <v>150</v>
      </c>
      <c r="B51" s="55" t="s">
        <v>151</v>
      </c>
      <c r="C51" s="50" t="s">
        <v>56</v>
      </c>
      <c r="D51" s="50" t="s">
        <v>57</v>
      </c>
      <c r="E51" s="51">
        <v>1155211.32</v>
      </c>
      <c r="F51" s="51">
        <v>1155211.32</v>
      </c>
      <c r="G51" s="51">
        <v>1131317.0900000001</v>
      </c>
      <c r="H51" s="52">
        <v>1</v>
      </c>
      <c r="I51" s="52">
        <v>1</v>
      </c>
      <c r="J51" s="52">
        <v>1</v>
      </c>
      <c r="K51" s="52" t="s">
        <v>58</v>
      </c>
      <c r="L51" s="53">
        <v>98</v>
      </c>
      <c r="M51" s="53">
        <v>98</v>
      </c>
      <c r="N51" s="53">
        <v>100</v>
      </c>
      <c r="O51" s="53">
        <v>100</v>
      </c>
    </row>
    <row r="52" spans="1:15" s="54" customFormat="1" ht="33.75" x14ac:dyDescent="0.2">
      <c r="A52" s="49" t="s">
        <v>152</v>
      </c>
      <c r="B52" s="55" t="s">
        <v>153</v>
      </c>
      <c r="C52" s="50" t="s">
        <v>56</v>
      </c>
      <c r="D52" s="50" t="s">
        <v>57</v>
      </c>
      <c r="E52" s="51">
        <v>344788.68</v>
      </c>
      <c r="F52" s="51">
        <v>344788.68</v>
      </c>
      <c r="G52" s="51">
        <v>333116.48</v>
      </c>
      <c r="H52" s="52">
        <v>1</v>
      </c>
      <c r="I52" s="52">
        <v>1</v>
      </c>
      <c r="J52" s="52">
        <v>1</v>
      </c>
      <c r="K52" s="52" t="s">
        <v>58</v>
      </c>
      <c r="L52" s="53">
        <v>97</v>
      </c>
      <c r="M52" s="53">
        <v>97</v>
      </c>
      <c r="N52" s="53">
        <v>100</v>
      </c>
      <c r="O52" s="53">
        <v>100</v>
      </c>
    </row>
    <row r="53" spans="1:15" s="54" customFormat="1" ht="33.75" x14ac:dyDescent="0.2">
      <c r="A53" s="49" t="s">
        <v>154</v>
      </c>
      <c r="B53" s="55" t="s">
        <v>155</v>
      </c>
      <c r="C53" s="50" t="s">
        <v>56</v>
      </c>
      <c r="D53" s="50" t="s">
        <v>57</v>
      </c>
      <c r="E53" s="51">
        <v>2300000</v>
      </c>
      <c r="F53" s="51">
        <v>2300000</v>
      </c>
      <c r="G53" s="51">
        <v>1838815.29</v>
      </c>
      <c r="H53" s="52">
        <v>1</v>
      </c>
      <c r="I53" s="52">
        <v>1</v>
      </c>
      <c r="J53" s="52">
        <v>1</v>
      </c>
      <c r="K53" s="52" t="s">
        <v>58</v>
      </c>
      <c r="L53" s="53">
        <v>80</v>
      </c>
      <c r="M53" s="53">
        <v>80</v>
      </c>
      <c r="N53" s="53">
        <v>100</v>
      </c>
      <c r="O53" s="53">
        <v>100</v>
      </c>
    </row>
    <row r="54" spans="1:15" s="54" customFormat="1" ht="33.75" x14ac:dyDescent="0.2">
      <c r="A54" s="49" t="s">
        <v>156</v>
      </c>
      <c r="B54" s="55" t="s">
        <v>157</v>
      </c>
      <c r="C54" s="50" t="s">
        <v>56</v>
      </c>
      <c r="D54" s="50" t="s">
        <v>57</v>
      </c>
      <c r="E54" s="51">
        <v>100000</v>
      </c>
      <c r="F54" s="51">
        <v>100000</v>
      </c>
      <c r="G54" s="51">
        <v>46503.77</v>
      </c>
      <c r="H54" s="52">
        <v>1</v>
      </c>
      <c r="I54" s="52">
        <v>1</v>
      </c>
      <c r="J54" s="52">
        <v>1</v>
      </c>
      <c r="K54" s="52" t="s">
        <v>58</v>
      </c>
      <c r="L54" s="53">
        <v>47</v>
      </c>
      <c r="M54" s="53">
        <v>47</v>
      </c>
      <c r="N54" s="53">
        <v>100</v>
      </c>
      <c r="O54" s="53">
        <v>100</v>
      </c>
    </row>
    <row r="55" spans="1:15" s="54" customFormat="1" ht="33.75" x14ac:dyDescent="0.2">
      <c r="A55" s="49" t="s">
        <v>158</v>
      </c>
      <c r="B55" s="55" t="s">
        <v>159</v>
      </c>
      <c r="C55" s="50" t="s">
        <v>56</v>
      </c>
      <c r="D55" s="50" t="s">
        <v>57</v>
      </c>
      <c r="E55" s="51">
        <v>3500000</v>
      </c>
      <c r="F55" s="51">
        <v>3500000</v>
      </c>
      <c r="G55" s="51">
        <v>1916907.69</v>
      </c>
      <c r="H55" s="52">
        <v>1</v>
      </c>
      <c r="I55" s="52">
        <v>1</v>
      </c>
      <c r="J55" s="52">
        <v>0.93</v>
      </c>
      <c r="K55" s="52" t="s">
        <v>58</v>
      </c>
      <c r="L55" s="53">
        <v>55</v>
      </c>
      <c r="M55" s="53">
        <v>55</v>
      </c>
      <c r="N55" s="53">
        <v>93</v>
      </c>
      <c r="O55" s="53">
        <v>93</v>
      </c>
    </row>
    <row r="56" spans="1:15" s="54" customFormat="1" ht="33.75" x14ac:dyDescent="0.2">
      <c r="A56" s="49" t="s">
        <v>160</v>
      </c>
      <c r="B56" s="55" t="s">
        <v>161</v>
      </c>
      <c r="C56" s="50" t="s">
        <v>56</v>
      </c>
      <c r="D56" s="50" t="s">
        <v>57</v>
      </c>
      <c r="E56" s="51">
        <v>0</v>
      </c>
      <c r="F56" s="51">
        <v>0</v>
      </c>
      <c r="G56" s="51">
        <v>0</v>
      </c>
      <c r="H56" s="52">
        <v>1</v>
      </c>
      <c r="I56" s="52">
        <v>0</v>
      </c>
      <c r="J56" s="52">
        <v>0</v>
      </c>
      <c r="K56" s="52" t="s">
        <v>58</v>
      </c>
      <c r="L56" s="53">
        <v>0</v>
      </c>
      <c r="M56" s="53">
        <v>0</v>
      </c>
      <c r="N56" s="53">
        <v>0</v>
      </c>
      <c r="O56" s="53">
        <v>0</v>
      </c>
    </row>
    <row r="57" spans="1:15" s="54" customFormat="1" ht="33.75" x14ac:dyDescent="0.2">
      <c r="A57" s="49" t="s">
        <v>162</v>
      </c>
      <c r="B57" s="55" t="s">
        <v>163</v>
      </c>
      <c r="C57" s="50" t="s">
        <v>56</v>
      </c>
      <c r="D57" s="50" t="s">
        <v>57</v>
      </c>
      <c r="E57" s="51">
        <v>3500000</v>
      </c>
      <c r="F57" s="51">
        <v>3500000</v>
      </c>
      <c r="G57" s="51">
        <v>1221782.05</v>
      </c>
      <c r="H57" s="52">
        <v>1</v>
      </c>
      <c r="I57" s="52">
        <v>1</v>
      </c>
      <c r="J57" s="52">
        <v>0.6</v>
      </c>
      <c r="K57" s="52" t="s">
        <v>58</v>
      </c>
      <c r="L57" s="53">
        <v>35</v>
      </c>
      <c r="M57" s="53">
        <v>35</v>
      </c>
      <c r="N57" s="53">
        <v>60</v>
      </c>
      <c r="O57" s="53">
        <v>60</v>
      </c>
    </row>
    <row r="58" spans="1:15" s="54" customFormat="1" ht="33.75" x14ac:dyDescent="0.2">
      <c r="A58" s="49" t="s">
        <v>164</v>
      </c>
      <c r="B58" s="55" t="s">
        <v>165</v>
      </c>
      <c r="C58" s="50" t="s">
        <v>56</v>
      </c>
      <c r="D58" s="50" t="s">
        <v>57</v>
      </c>
      <c r="E58" s="51">
        <v>3500000</v>
      </c>
      <c r="F58" s="51">
        <v>3500000</v>
      </c>
      <c r="G58" s="51">
        <v>1351805.24</v>
      </c>
      <c r="H58" s="52">
        <v>1</v>
      </c>
      <c r="I58" s="52">
        <v>1</v>
      </c>
      <c r="J58" s="52">
        <v>0.72</v>
      </c>
      <c r="K58" s="52" t="s">
        <v>58</v>
      </c>
      <c r="L58" s="56">
        <v>39</v>
      </c>
      <c r="M58" s="56">
        <v>39</v>
      </c>
      <c r="N58" s="56">
        <v>72</v>
      </c>
      <c r="O58" s="56">
        <v>72</v>
      </c>
    </row>
    <row r="59" spans="1:15" s="54" customFormat="1" ht="33.75" x14ac:dyDescent="0.2">
      <c r="A59" s="49" t="s">
        <v>166</v>
      </c>
      <c r="B59" s="55" t="s">
        <v>167</v>
      </c>
      <c r="C59" s="50" t="s">
        <v>56</v>
      </c>
      <c r="D59" s="50" t="s">
        <v>57</v>
      </c>
      <c r="E59" s="51">
        <v>5000000</v>
      </c>
      <c r="F59" s="51">
        <v>5000000</v>
      </c>
      <c r="G59" s="51">
        <v>2558934.11</v>
      </c>
      <c r="H59" s="52">
        <v>1</v>
      </c>
      <c r="I59" s="52">
        <v>1</v>
      </c>
      <c r="J59" s="52">
        <v>1</v>
      </c>
      <c r="K59" s="52" t="s">
        <v>58</v>
      </c>
      <c r="L59" s="53">
        <v>51</v>
      </c>
      <c r="M59" s="53">
        <v>51</v>
      </c>
      <c r="N59" s="53">
        <v>100</v>
      </c>
      <c r="O59" s="53">
        <v>100</v>
      </c>
    </row>
    <row r="60" spans="1:15" s="54" customFormat="1" ht="33.75" x14ac:dyDescent="0.2">
      <c r="A60" s="49" t="s">
        <v>168</v>
      </c>
      <c r="B60" s="55" t="s">
        <v>169</v>
      </c>
      <c r="C60" s="50" t="s">
        <v>56</v>
      </c>
      <c r="D60" s="50" t="s">
        <v>57</v>
      </c>
      <c r="E60" s="51">
        <v>2500000</v>
      </c>
      <c r="F60" s="51">
        <v>2500000</v>
      </c>
      <c r="G60" s="51">
        <v>1044170.24</v>
      </c>
      <c r="H60" s="52">
        <v>1</v>
      </c>
      <c r="I60" s="52">
        <v>1</v>
      </c>
      <c r="J60" s="52">
        <v>0.7</v>
      </c>
      <c r="K60" s="52" t="s">
        <v>58</v>
      </c>
      <c r="L60" s="53">
        <v>42</v>
      </c>
      <c r="M60" s="53">
        <v>42</v>
      </c>
      <c r="N60" s="53">
        <v>70</v>
      </c>
      <c r="O60" s="53">
        <v>70</v>
      </c>
    </row>
    <row r="61" spans="1:15" s="54" customFormat="1" ht="33.75" x14ac:dyDescent="0.2">
      <c r="A61" s="49" t="s">
        <v>170</v>
      </c>
      <c r="B61" s="55" t="s">
        <v>171</v>
      </c>
      <c r="C61" s="50" t="s">
        <v>56</v>
      </c>
      <c r="D61" s="50" t="s">
        <v>57</v>
      </c>
      <c r="E61" s="51">
        <v>4000000</v>
      </c>
      <c r="F61" s="51">
        <v>4000000</v>
      </c>
      <c r="G61" s="51">
        <v>1079976.01</v>
      </c>
      <c r="H61" s="52">
        <v>1</v>
      </c>
      <c r="I61" s="52">
        <v>1</v>
      </c>
      <c r="J61" s="52">
        <v>0.9</v>
      </c>
      <c r="K61" s="52" t="s">
        <v>58</v>
      </c>
      <c r="L61" s="53">
        <v>27</v>
      </c>
      <c r="M61" s="53">
        <v>27</v>
      </c>
      <c r="N61" s="53">
        <v>90</v>
      </c>
      <c r="O61" s="53">
        <v>90</v>
      </c>
    </row>
    <row r="62" spans="1:15" s="54" customFormat="1" ht="33.75" x14ac:dyDescent="0.2">
      <c r="A62" s="49" t="s">
        <v>172</v>
      </c>
      <c r="B62" s="55" t="s">
        <v>173</v>
      </c>
      <c r="C62" s="50" t="s">
        <v>56</v>
      </c>
      <c r="D62" s="50" t="s">
        <v>57</v>
      </c>
      <c r="E62" s="51">
        <v>3500000</v>
      </c>
      <c r="F62" s="51">
        <v>3500000</v>
      </c>
      <c r="G62" s="51">
        <v>1304715.68</v>
      </c>
      <c r="H62" s="52">
        <v>1</v>
      </c>
      <c r="I62" s="52">
        <v>1</v>
      </c>
      <c r="J62" s="52">
        <v>0.35</v>
      </c>
      <c r="K62" s="52" t="s">
        <v>58</v>
      </c>
      <c r="L62" s="53">
        <v>37</v>
      </c>
      <c r="M62" s="53">
        <v>37</v>
      </c>
      <c r="N62" s="53">
        <v>35</v>
      </c>
      <c r="O62" s="53">
        <v>35</v>
      </c>
    </row>
    <row r="63" spans="1:15" s="54" customFormat="1" ht="33.75" x14ac:dyDescent="0.2">
      <c r="A63" s="49" t="s">
        <v>174</v>
      </c>
      <c r="B63" s="55" t="s">
        <v>175</v>
      </c>
      <c r="C63" s="50" t="s">
        <v>81</v>
      </c>
      <c r="D63" s="50" t="s">
        <v>57</v>
      </c>
      <c r="E63" s="51">
        <v>985369.08</v>
      </c>
      <c r="F63" s="51">
        <v>985369.08</v>
      </c>
      <c r="G63" s="51">
        <v>888831.51</v>
      </c>
      <c r="H63" s="52">
        <v>1</v>
      </c>
      <c r="I63" s="52">
        <v>1</v>
      </c>
      <c r="J63" s="52">
        <v>1</v>
      </c>
      <c r="K63" s="52" t="s">
        <v>58</v>
      </c>
      <c r="L63" s="53">
        <v>90</v>
      </c>
      <c r="M63" s="53">
        <v>90</v>
      </c>
      <c r="N63" s="53">
        <v>100</v>
      </c>
      <c r="O63" s="53">
        <v>100</v>
      </c>
    </row>
    <row r="64" spans="1:15" s="54" customFormat="1" ht="33.75" x14ac:dyDescent="0.2">
      <c r="A64" s="49" t="s">
        <v>176</v>
      </c>
      <c r="B64" s="55" t="s">
        <v>177</v>
      </c>
      <c r="C64" s="50" t="s">
        <v>81</v>
      </c>
      <c r="D64" s="50" t="s">
        <v>57</v>
      </c>
      <c r="E64" s="51">
        <v>234890.6</v>
      </c>
      <c r="F64" s="51">
        <v>234890.6</v>
      </c>
      <c r="G64" s="51">
        <v>167174.39999999999</v>
      </c>
      <c r="H64" s="52">
        <v>1</v>
      </c>
      <c r="I64" s="52">
        <v>1</v>
      </c>
      <c r="J64" s="52">
        <v>1</v>
      </c>
      <c r="K64" s="52" t="s">
        <v>58</v>
      </c>
      <c r="L64" s="53">
        <v>71</v>
      </c>
      <c r="M64" s="53">
        <v>71</v>
      </c>
      <c r="N64" s="53">
        <v>100</v>
      </c>
      <c r="O64" s="53">
        <v>100</v>
      </c>
    </row>
    <row r="65" spans="1:15" s="54" customFormat="1" ht="33.75" x14ac:dyDescent="0.2">
      <c r="A65" s="49" t="s">
        <v>178</v>
      </c>
      <c r="B65" s="55" t="s">
        <v>179</v>
      </c>
      <c r="C65" s="50" t="s">
        <v>56</v>
      </c>
      <c r="D65" s="50" t="s">
        <v>57</v>
      </c>
      <c r="E65" s="51">
        <v>1366959.86</v>
      </c>
      <c r="F65" s="51">
        <v>1366959.86</v>
      </c>
      <c r="G65" s="51">
        <v>410086.48</v>
      </c>
      <c r="H65" s="52">
        <v>0</v>
      </c>
      <c r="I65" s="52">
        <v>1</v>
      </c>
      <c r="J65" s="52">
        <v>0.1</v>
      </c>
      <c r="K65" s="52" t="s">
        <v>58</v>
      </c>
      <c r="L65" s="53">
        <v>30</v>
      </c>
      <c r="M65" s="53">
        <v>30</v>
      </c>
      <c r="N65" s="53">
        <v>10</v>
      </c>
      <c r="O65" s="53">
        <v>10</v>
      </c>
    </row>
    <row r="66" spans="1:15" s="54" customFormat="1" ht="33.75" x14ac:dyDescent="0.2">
      <c r="A66" s="50" t="s">
        <v>180</v>
      </c>
      <c r="B66" s="50" t="s">
        <v>181</v>
      </c>
      <c r="C66" s="50" t="s">
        <v>56</v>
      </c>
      <c r="D66" s="50" t="s">
        <v>57</v>
      </c>
      <c r="E66" s="57">
        <v>88696.38</v>
      </c>
      <c r="F66" s="57">
        <v>88696.38</v>
      </c>
      <c r="G66" s="57">
        <v>0</v>
      </c>
      <c r="H66" s="50">
        <v>0</v>
      </c>
      <c r="I66" s="50">
        <v>1</v>
      </c>
      <c r="J66" s="50">
        <v>0</v>
      </c>
      <c r="K66" s="50" t="s">
        <v>58</v>
      </c>
      <c r="L66" s="53">
        <v>0</v>
      </c>
      <c r="M66" s="53">
        <v>0</v>
      </c>
      <c r="N66" s="58">
        <v>0</v>
      </c>
      <c r="O66" s="58">
        <v>0</v>
      </c>
    </row>
    <row r="67" spans="1:15" s="54" customFormat="1" ht="33.75" x14ac:dyDescent="0.2">
      <c r="A67" s="50" t="s">
        <v>182</v>
      </c>
      <c r="B67" s="50" t="s">
        <v>183</v>
      </c>
      <c r="C67" s="50" t="s">
        <v>56</v>
      </c>
      <c r="D67" s="50" t="s">
        <v>57</v>
      </c>
      <c r="E67" s="57">
        <v>545973.63</v>
      </c>
      <c r="F67" s="57">
        <v>545973.63</v>
      </c>
      <c r="G67" s="57">
        <v>163792.06</v>
      </c>
      <c r="H67" s="50">
        <v>0</v>
      </c>
      <c r="I67" s="50">
        <v>1</v>
      </c>
      <c r="J67" s="50">
        <v>0.8</v>
      </c>
      <c r="K67" s="50" t="s">
        <v>58</v>
      </c>
      <c r="L67" s="58">
        <v>30</v>
      </c>
      <c r="M67" s="58">
        <v>30</v>
      </c>
      <c r="N67" s="58">
        <v>80</v>
      </c>
      <c r="O67" s="58">
        <v>80</v>
      </c>
    </row>
    <row r="68" spans="1:15" s="54" customFormat="1" ht="33.75" x14ac:dyDescent="0.2">
      <c r="A68" s="50" t="s">
        <v>184</v>
      </c>
      <c r="B68" s="59" t="s">
        <v>185</v>
      </c>
      <c r="C68" s="50" t="s">
        <v>56</v>
      </c>
      <c r="D68" s="50" t="s">
        <v>57</v>
      </c>
      <c r="E68" s="57">
        <v>183993.27</v>
      </c>
      <c r="F68" s="57">
        <v>183993.27</v>
      </c>
      <c r="G68" s="57">
        <v>0</v>
      </c>
      <c r="H68" s="50">
        <v>0</v>
      </c>
      <c r="I68" s="50">
        <v>1</v>
      </c>
      <c r="J68" s="50">
        <v>0</v>
      </c>
      <c r="K68" s="50" t="s">
        <v>58</v>
      </c>
      <c r="L68" s="60">
        <v>0</v>
      </c>
      <c r="M68" s="60">
        <v>0</v>
      </c>
      <c r="N68" s="60">
        <v>0</v>
      </c>
      <c r="O68" s="60">
        <v>0</v>
      </c>
    </row>
    <row r="69" spans="1:15" s="54" customFormat="1" ht="22.5" x14ac:dyDescent="0.2">
      <c r="A69" s="50" t="s">
        <v>186</v>
      </c>
      <c r="B69" s="50" t="s">
        <v>187</v>
      </c>
      <c r="C69" s="50" t="s">
        <v>56</v>
      </c>
      <c r="D69" s="50" t="s">
        <v>57</v>
      </c>
      <c r="E69" s="57">
        <v>10350750.210000001</v>
      </c>
      <c r="F69" s="57">
        <v>10350750.210000001</v>
      </c>
      <c r="G69" s="57">
        <v>1650859.46</v>
      </c>
      <c r="H69" s="50">
        <v>1</v>
      </c>
      <c r="I69" s="50">
        <v>1</v>
      </c>
      <c r="J69" s="50">
        <v>0.1</v>
      </c>
      <c r="K69" s="50" t="s">
        <v>58</v>
      </c>
      <c r="L69" s="60">
        <v>16</v>
      </c>
      <c r="M69" s="60">
        <v>16</v>
      </c>
      <c r="N69" s="60">
        <v>10</v>
      </c>
      <c r="O69" s="60">
        <v>10</v>
      </c>
    </row>
    <row r="70" spans="1:15" s="54" customFormat="1" ht="22.5" x14ac:dyDescent="0.2">
      <c r="A70" s="50" t="s">
        <v>188</v>
      </c>
      <c r="B70" s="50" t="s">
        <v>189</v>
      </c>
      <c r="C70" s="50" t="s">
        <v>56</v>
      </c>
      <c r="D70" s="50" t="s">
        <v>57</v>
      </c>
      <c r="E70" s="57">
        <v>1499121.85</v>
      </c>
      <c r="F70" s="57">
        <v>1499121.85</v>
      </c>
      <c r="G70" s="57">
        <v>0</v>
      </c>
      <c r="H70" s="50">
        <v>0</v>
      </c>
      <c r="I70" s="50">
        <v>1</v>
      </c>
      <c r="J70" s="50">
        <v>0</v>
      </c>
      <c r="K70" s="50" t="s">
        <v>58</v>
      </c>
      <c r="L70" s="60">
        <v>0</v>
      </c>
      <c r="M70" s="60">
        <v>0</v>
      </c>
      <c r="N70" s="60">
        <v>0</v>
      </c>
      <c r="O70" s="60">
        <v>0</v>
      </c>
    </row>
    <row r="71" spans="1:15" s="54" customFormat="1" ht="22.5" x14ac:dyDescent="0.2">
      <c r="A71" s="50" t="s">
        <v>190</v>
      </c>
      <c r="B71" s="50" t="s">
        <v>191</v>
      </c>
      <c r="C71" s="50" t="s">
        <v>81</v>
      </c>
      <c r="D71" s="50" t="s">
        <v>57</v>
      </c>
      <c r="E71" s="57">
        <v>993730.37</v>
      </c>
      <c r="F71" s="57">
        <v>993730.37</v>
      </c>
      <c r="G71" s="57">
        <v>274649.87</v>
      </c>
      <c r="H71" s="50">
        <v>1</v>
      </c>
      <c r="I71" s="50">
        <v>1</v>
      </c>
      <c r="J71" s="50">
        <v>0.05</v>
      </c>
      <c r="K71" s="50" t="s">
        <v>58</v>
      </c>
      <c r="L71" s="60">
        <v>28</v>
      </c>
      <c r="M71" s="60">
        <v>28</v>
      </c>
      <c r="N71" s="60">
        <v>5</v>
      </c>
      <c r="O71" s="60">
        <v>5</v>
      </c>
    </row>
    <row r="72" spans="1:15" s="54" customFormat="1" ht="22.5" x14ac:dyDescent="0.2">
      <c r="A72" s="50" t="s">
        <v>192</v>
      </c>
      <c r="B72" s="50" t="s">
        <v>193</v>
      </c>
      <c r="C72" s="50" t="s">
        <v>81</v>
      </c>
      <c r="D72" s="50" t="s">
        <v>57</v>
      </c>
      <c r="E72" s="57">
        <v>940828.01</v>
      </c>
      <c r="F72" s="57">
        <v>940828.01</v>
      </c>
      <c r="G72" s="57">
        <v>282248.40000000002</v>
      </c>
      <c r="H72" s="50">
        <v>0</v>
      </c>
      <c r="I72" s="50">
        <v>1</v>
      </c>
      <c r="J72" s="50">
        <v>0.05</v>
      </c>
      <c r="K72" s="50" t="s">
        <v>58</v>
      </c>
      <c r="L72" s="60">
        <v>30</v>
      </c>
      <c r="M72" s="60">
        <v>30</v>
      </c>
      <c r="N72" s="60">
        <v>5</v>
      </c>
      <c r="O72" s="60">
        <v>5</v>
      </c>
    </row>
    <row r="73" spans="1:15" s="54" customFormat="1" ht="54" customHeight="1" x14ac:dyDescent="0.2">
      <c r="A73" s="50" t="s">
        <v>194</v>
      </c>
      <c r="B73" s="59" t="s">
        <v>195</v>
      </c>
      <c r="C73" s="50" t="s">
        <v>56</v>
      </c>
      <c r="D73" s="50" t="s">
        <v>57</v>
      </c>
      <c r="E73" s="57">
        <v>774794.1</v>
      </c>
      <c r="F73" s="57">
        <v>774794.1</v>
      </c>
      <c r="G73" s="57">
        <v>0</v>
      </c>
      <c r="H73" s="50">
        <v>0</v>
      </c>
      <c r="I73" s="50">
        <v>1</v>
      </c>
      <c r="J73" s="50">
        <v>0</v>
      </c>
      <c r="K73" s="50" t="s">
        <v>58</v>
      </c>
      <c r="L73" s="60">
        <v>0</v>
      </c>
      <c r="M73" s="60">
        <v>0</v>
      </c>
      <c r="N73" s="60">
        <v>0</v>
      </c>
      <c r="O73" s="60">
        <v>0</v>
      </c>
    </row>
    <row r="74" spans="1:15" s="54" customFormat="1" ht="22.5" x14ac:dyDescent="0.2">
      <c r="A74" s="50" t="s">
        <v>196</v>
      </c>
      <c r="B74" s="50" t="s">
        <v>197</v>
      </c>
      <c r="C74" s="50" t="s">
        <v>56</v>
      </c>
      <c r="D74" s="50" t="s">
        <v>57</v>
      </c>
      <c r="E74" s="57">
        <v>700000</v>
      </c>
      <c r="F74" s="57">
        <v>700000</v>
      </c>
      <c r="G74" s="57">
        <v>0</v>
      </c>
      <c r="H74" s="50">
        <v>0</v>
      </c>
      <c r="I74" s="50">
        <v>1</v>
      </c>
      <c r="J74" s="50">
        <v>0</v>
      </c>
      <c r="K74" s="50" t="s">
        <v>58</v>
      </c>
      <c r="L74" s="60">
        <v>0</v>
      </c>
      <c r="M74" s="60">
        <v>0</v>
      </c>
      <c r="N74" s="60">
        <v>0</v>
      </c>
      <c r="O74" s="60">
        <v>0</v>
      </c>
    </row>
    <row r="75" spans="1:15" s="54" customFormat="1" ht="22.5" x14ac:dyDescent="0.2">
      <c r="A75" s="50" t="s">
        <v>198</v>
      </c>
      <c r="B75" s="50" t="s">
        <v>199</v>
      </c>
      <c r="C75" s="50" t="s">
        <v>56</v>
      </c>
      <c r="D75" s="50" t="s">
        <v>57</v>
      </c>
      <c r="E75" s="57">
        <v>6000000</v>
      </c>
      <c r="F75" s="57">
        <v>6000000</v>
      </c>
      <c r="G75" s="57">
        <v>0</v>
      </c>
      <c r="H75" s="50">
        <v>0</v>
      </c>
      <c r="I75" s="50">
        <v>1</v>
      </c>
      <c r="J75" s="50">
        <v>0</v>
      </c>
      <c r="K75" s="50" t="s">
        <v>58</v>
      </c>
      <c r="L75" s="60">
        <v>0</v>
      </c>
      <c r="M75" s="60">
        <v>0</v>
      </c>
      <c r="N75" s="60">
        <v>0</v>
      </c>
      <c r="O75" s="60">
        <v>0</v>
      </c>
    </row>
    <row r="76" spans="1:15" s="54" customFormat="1" ht="22.5" x14ac:dyDescent="0.2">
      <c r="A76" s="50" t="s">
        <v>200</v>
      </c>
      <c r="B76" s="50" t="s">
        <v>201</v>
      </c>
      <c r="C76" s="50" t="s">
        <v>56</v>
      </c>
      <c r="D76" s="50" t="s">
        <v>57</v>
      </c>
      <c r="E76" s="57">
        <v>15000000</v>
      </c>
      <c r="F76" s="57">
        <v>15000000</v>
      </c>
      <c r="G76" s="57">
        <v>0</v>
      </c>
      <c r="H76" s="50">
        <v>0</v>
      </c>
      <c r="I76" s="50">
        <v>1</v>
      </c>
      <c r="J76" s="50">
        <v>0</v>
      </c>
      <c r="K76" s="50" t="s">
        <v>58</v>
      </c>
      <c r="L76" s="60">
        <v>0</v>
      </c>
      <c r="M76" s="60">
        <v>0</v>
      </c>
      <c r="N76" s="60">
        <v>0</v>
      </c>
      <c r="O76" s="60">
        <v>0</v>
      </c>
    </row>
    <row r="77" spans="1:15" s="54" customFormat="1" ht="22.5" x14ac:dyDescent="0.2">
      <c r="A77" s="50" t="s">
        <v>202</v>
      </c>
      <c r="B77" s="50" t="s">
        <v>203</v>
      </c>
      <c r="C77" s="50" t="s">
        <v>56</v>
      </c>
      <c r="D77" s="50" t="s">
        <v>57</v>
      </c>
      <c r="E77" s="57">
        <v>150452</v>
      </c>
      <c r="F77" s="57">
        <v>150452</v>
      </c>
      <c r="G77" s="57">
        <v>0</v>
      </c>
      <c r="H77" s="50">
        <v>0</v>
      </c>
      <c r="I77" s="50">
        <v>1</v>
      </c>
      <c r="J77" s="50">
        <v>0</v>
      </c>
      <c r="K77" s="50" t="s">
        <v>58</v>
      </c>
      <c r="L77" s="60">
        <v>0</v>
      </c>
      <c r="M77" s="60">
        <v>0</v>
      </c>
      <c r="N77" s="60">
        <v>0</v>
      </c>
      <c r="O77" s="60">
        <v>0</v>
      </c>
    </row>
    <row r="78" spans="1:15" s="54" customFormat="1" ht="22.5" x14ac:dyDescent="0.2">
      <c r="A78" s="50" t="s">
        <v>204</v>
      </c>
      <c r="B78" s="50" t="s">
        <v>205</v>
      </c>
      <c r="C78" s="50" t="s">
        <v>56</v>
      </c>
      <c r="D78" s="50" t="s">
        <v>57</v>
      </c>
      <c r="E78" s="57">
        <v>2666489.52</v>
      </c>
      <c r="F78" s="57">
        <v>2666489.52</v>
      </c>
      <c r="G78" s="57">
        <v>0</v>
      </c>
      <c r="H78" s="50">
        <v>0</v>
      </c>
      <c r="I78" s="50">
        <v>1</v>
      </c>
      <c r="J78" s="50">
        <v>0</v>
      </c>
      <c r="K78" s="50" t="s">
        <v>58</v>
      </c>
      <c r="L78" s="60">
        <v>0</v>
      </c>
      <c r="M78" s="60">
        <v>0</v>
      </c>
      <c r="N78" s="60">
        <v>0</v>
      </c>
      <c r="O78" s="60">
        <v>0</v>
      </c>
    </row>
    <row r="79" spans="1:15" s="54" customFormat="1" ht="22.5" x14ac:dyDescent="0.2">
      <c r="A79" s="50" t="s">
        <v>206</v>
      </c>
      <c r="B79" s="50" t="s">
        <v>207</v>
      </c>
      <c r="C79" s="50" t="s">
        <v>56</v>
      </c>
      <c r="D79" s="50" t="s">
        <v>57</v>
      </c>
      <c r="E79" s="57">
        <v>182120</v>
      </c>
      <c r="F79" s="57">
        <v>182120</v>
      </c>
      <c r="G79" s="57">
        <v>0</v>
      </c>
      <c r="H79" s="50">
        <v>0</v>
      </c>
      <c r="I79" s="50">
        <v>1</v>
      </c>
      <c r="J79" s="50">
        <v>0</v>
      </c>
      <c r="K79" s="50" t="s">
        <v>58</v>
      </c>
      <c r="L79" s="60">
        <v>0</v>
      </c>
      <c r="M79" s="60">
        <v>0</v>
      </c>
      <c r="N79" s="60">
        <v>0</v>
      </c>
      <c r="O79" s="60">
        <v>0</v>
      </c>
    </row>
    <row r="80" spans="1:15" s="54" customFormat="1" ht="22.5" x14ac:dyDescent="0.2">
      <c r="A80" s="50" t="s">
        <v>208</v>
      </c>
      <c r="B80" s="50" t="s">
        <v>209</v>
      </c>
      <c r="C80" s="50" t="s">
        <v>56</v>
      </c>
      <c r="D80" s="50" t="s">
        <v>57</v>
      </c>
      <c r="E80" s="57">
        <v>145000</v>
      </c>
      <c r="F80" s="57">
        <v>145000</v>
      </c>
      <c r="G80" s="57">
        <v>0</v>
      </c>
      <c r="H80" s="50">
        <v>0</v>
      </c>
      <c r="I80" s="50">
        <v>1</v>
      </c>
      <c r="J80" s="50">
        <v>0</v>
      </c>
      <c r="K80" s="50" t="s">
        <v>58</v>
      </c>
      <c r="L80" s="60">
        <v>0</v>
      </c>
      <c r="M80" s="60">
        <v>0</v>
      </c>
      <c r="N80" s="60">
        <v>0</v>
      </c>
      <c r="O80" s="60">
        <v>0</v>
      </c>
    </row>
    <row r="81" spans="1:15" s="54" customFormat="1" ht="22.5" x14ac:dyDescent="0.2">
      <c r="A81" s="50" t="s">
        <v>210</v>
      </c>
      <c r="B81" s="50" t="s">
        <v>211</v>
      </c>
      <c r="C81" s="50" t="s">
        <v>56</v>
      </c>
      <c r="D81" s="50" t="s">
        <v>57</v>
      </c>
      <c r="E81" s="57">
        <v>24819.78</v>
      </c>
      <c r="F81" s="57">
        <v>24819.78</v>
      </c>
      <c r="G81" s="57">
        <v>0</v>
      </c>
      <c r="H81" s="50">
        <v>0</v>
      </c>
      <c r="I81" s="50">
        <v>1</v>
      </c>
      <c r="J81" s="50">
        <v>0</v>
      </c>
      <c r="K81" s="50" t="s">
        <v>58</v>
      </c>
      <c r="L81" s="60">
        <v>0</v>
      </c>
      <c r="M81" s="60">
        <v>0</v>
      </c>
      <c r="N81" s="60">
        <v>0</v>
      </c>
      <c r="O81" s="60">
        <v>0</v>
      </c>
    </row>
    <row r="82" spans="1:15" s="54" customFormat="1" ht="22.5" x14ac:dyDescent="0.2">
      <c r="A82" s="50" t="s">
        <v>212</v>
      </c>
      <c r="B82" s="50" t="s">
        <v>213</v>
      </c>
      <c r="C82" s="50" t="s">
        <v>56</v>
      </c>
      <c r="D82" s="50" t="s">
        <v>57</v>
      </c>
      <c r="E82" s="57">
        <v>823408.4</v>
      </c>
      <c r="F82" s="57">
        <v>823408.4</v>
      </c>
      <c r="G82" s="57">
        <v>246494.22</v>
      </c>
      <c r="H82" s="50">
        <v>0</v>
      </c>
      <c r="I82" s="50">
        <v>1</v>
      </c>
      <c r="J82" s="50">
        <v>0.2</v>
      </c>
      <c r="K82" s="50" t="s">
        <v>58</v>
      </c>
      <c r="L82" s="60">
        <v>30</v>
      </c>
      <c r="M82" s="60">
        <v>30</v>
      </c>
      <c r="N82" s="60">
        <v>20</v>
      </c>
      <c r="O82" s="60">
        <v>20</v>
      </c>
    </row>
    <row r="83" spans="1:15" s="54" customFormat="1" ht="22.5" x14ac:dyDescent="0.2">
      <c r="A83" s="50" t="s">
        <v>214</v>
      </c>
      <c r="B83" s="50" t="s">
        <v>215</v>
      </c>
      <c r="C83" s="50" t="s">
        <v>81</v>
      </c>
      <c r="D83" s="50" t="s">
        <v>57</v>
      </c>
      <c r="E83" s="57">
        <v>3000000</v>
      </c>
      <c r="F83" s="57">
        <v>3000000</v>
      </c>
      <c r="G83" s="57">
        <v>1581453.63</v>
      </c>
      <c r="H83" s="50">
        <v>0</v>
      </c>
      <c r="I83" s="50">
        <v>1</v>
      </c>
      <c r="J83" s="50">
        <v>0.65</v>
      </c>
      <c r="K83" s="50" t="s">
        <v>58</v>
      </c>
      <c r="L83" s="60">
        <v>53</v>
      </c>
      <c r="M83" s="60">
        <v>53</v>
      </c>
      <c r="N83" s="60">
        <v>65</v>
      </c>
      <c r="O83" s="60">
        <v>65</v>
      </c>
    </row>
    <row r="84" spans="1:15" s="54" customFormat="1" ht="22.5" x14ac:dyDescent="0.2">
      <c r="A84" s="50" t="s">
        <v>216</v>
      </c>
      <c r="B84" s="50" t="s">
        <v>217</v>
      </c>
      <c r="C84" s="50" t="s">
        <v>81</v>
      </c>
      <c r="D84" s="50" t="s">
        <v>57</v>
      </c>
      <c r="E84" s="57">
        <v>156020</v>
      </c>
      <c r="F84" s="57">
        <v>156020</v>
      </c>
      <c r="G84" s="57">
        <v>0</v>
      </c>
      <c r="H84" s="50">
        <v>0</v>
      </c>
      <c r="I84" s="50">
        <v>1</v>
      </c>
      <c r="J84" s="50">
        <v>0</v>
      </c>
      <c r="K84" s="50" t="s">
        <v>58</v>
      </c>
      <c r="L84" s="60">
        <v>0</v>
      </c>
      <c r="M84" s="60">
        <v>0</v>
      </c>
      <c r="N84" s="60">
        <v>0</v>
      </c>
      <c r="O84" s="60">
        <v>0</v>
      </c>
    </row>
    <row r="85" spans="1:15" s="54" customFormat="1" ht="33.75" x14ac:dyDescent="0.2">
      <c r="A85" s="50">
        <v>2080</v>
      </c>
      <c r="B85" s="50" t="s">
        <v>218</v>
      </c>
      <c r="C85" s="50" t="s">
        <v>56</v>
      </c>
      <c r="D85" s="50" t="s">
        <v>219</v>
      </c>
      <c r="E85" s="57">
        <v>0</v>
      </c>
      <c r="F85" s="57">
        <v>0</v>
      </c>
      <c r="G85" s="57">
        <v>0</v>
      </c>
      <c r="H85" s="50">
        <v>0</v>
      </c>
      <c r="I85" s="50">
        <v>0</v>
      </c>
      <c r="J85" s="50">
        <v>0</v>
      </c>
      <c r="K85" s="50" t="s">
        <v>220</v>
      </c>
      <c r="L85" s="60">
        <v>0</v>
      </c>
      <c r="M85" s="60">
        <v>0</v>
      </c>
      <c r="N85" s="60">
        <v>0</v>
      </c>
      <c r="O85" s="60">
        <v>0</v>
      </c>
    </row>
    <row r="86" spans="1:15" s="54" customFormat="1" ht="33.75" x14ac:dyDescent="0.2">
      <c r="A86" s="50">
        <v>2085</v>
      </c>
      <c r="B86" s="50" t="s">
        <v>221</v>
      </c>
      <c r="C86" s="50" t="s">
        <v>56</v>
      </c>
      <c r="D86" s="50" t="s">
        <v>219</v>
      </c>
      <c r="E86" s="57">
        <v>0</v>
      </c>
      <c r="F86" s="57">
        <v>0</v>
      </c>
      <c r="G86" s="57">
        <v>0</v>
      </c>
      <c r="H86" s="50">
        <v>0</v>
      </c>
      <c r="I86" s="50">
        <v>0</v>
      </c>
      <c r="J86" s="50">
        <v>0</v>
      </c>
      <c r="K86" s="50" t="s">
        <v>220</v>
      </c>
      <c r="L86" s="60">
        <v>0</v>
      </c>
      <c r="M86" s="60">
        <v>0</v>
      </c>
      <c r="N86" s="60">
        <v>0</v>
      </c>
      <c r="O86" s="60">
        <v>0</v>
      </c>
    </row>
    <row r="87" spans="1:15" s="54" customFormat="1" ht="33.75" x14ac:dyDescent="0.2">
      <c r="A87" s="50">
        <v>2087</v>
      </c>
      <c r="B87" s="50" t="s">
        <v>222</v>
      </c>
      <c r="C87" s="50" t="s">
        <v>56</v>
      </c>
      <c r="D87" s="50" t="s">
        <v>219</v>
      </c>
      <c r="E87" s="57">
        <v>0</v>
      </c>
      <c r="F87" s="57">
        <v>0</v>
      </c>
      <c r="G87" s="57">
        <v>0</v>
      </c>
      <c r="H87" s="50">
        <v>0</v>
      </c>
      <c r="I87" s="50">
        <v>0</v>
      </c>
      <c r="J87" s="50">
        <v>0</v>
      </c>
      <c r="K87" s="50" t="s">
        <v>220</v>
      </c>
      <c r="L87" s="60">
        <v>0</v>
      </c>
      <c r="M87" s="60">
        <v>0</v>
      </c>
      <c r="N87" s="60">
        <v>0</v>
      </c>
      <c r="O87" s="60">
        <v>0</v>
      </c>
    </row>
    <row r="88" spans="1:15" s="54" customFormat="1" ht="33.75" x14ac:dyDescent="0.2">
      <c r="A88" s="50">
        <v>5010</v>
      </c>
      <c r="B88" s="50" t="s">
        <v>223</v>
      </c>
      <c r="C88" s="50" t="s">
        <v>224</v>
      </c>
      <c r="D88" s="50" t="s">
        <v>219</v>
      </c>
      <c r="E88" s="57">
        <v>491174.69</v>
      </c>
      <c r="F88" s="57">
        <v>491174.69</v>
      </c>
      <c r="G88" s="57">
        <v>491174.69</v>
      </c>
      <c r="H88" s="50">
        <v>1</v>
      </c>
      <c r="I88" s="50">
        <v>1</v>
      </c>
      <c r="J88" s="50">
        <v>1</v>
      </c>
      <c r="K88" s="50" t="s">
        <v>220</v>
      </c>
      <c r="L88" s="60">
        <v>100</v>
      </c>
      <c r="M88" s="60">
        <v>100</v>
      </c>
      <c r="N88" s="60">
        <v>100</v>
      </c>
      <c r="O88" s="60">
        <v>100</v>
      </c>
    </row>
    <row r="89" spans="1:15" s="54" customFormat="1" ht="33.75" x14ac:dyDescent="0.2">
      <c r="A89" s="50">
        <v>5015</v>
      </c>
      <c r="B89" s="50" t="s">
        <v>225</v>
      </c>
      <c r="C89" s="50" t="s">
        <v>224</v>
      </c>
      <c r="D89" s="50" t="s">
        <v>219</v>
      </c>
      <c r="E89" s="57">
        <v>737606.16</v>
      </c>
      <c r="F89" s="57">
        <v>737606.16</v>
      </c>
      <c r="G89" s="57">
        <v>737606.16</v>
      </c>
      <c r="H89" s="50">
        <v>1</v>
      </c>
      <c r="I89" s="50">
        <v>1</v>
      </c>
      <c r="J89" s="50">
        <v>1</v>
      </c>
      <c r="K89" s="50" t="s">
        <v>220</v>
      </c>
      <c r="L89" s="60">
        <v>100</v>
      </c>
      <c r="M89" s="60">
        <v>100</v>
      </c>
      <c r="N89" s="60">
        <v>100</v>
      </c>
      <c r="O89" s="60">
        <v>100</v>
      </c>
    </row>
    <row r="90" spans="1:15" s="54" customFormat="1" ht="33.75" x14ac:dyDescent="0.2">
      <c r="A90" s="50">
        <v>5017</v>
      </c>
      <c r="B90" s="50" t="s">
        <v>226</v>
      </c>
      <c r="C90" s="50" t="s">
        <v>224</v>
      </c>
      <c r="D90" s="50" t="s">
        <v>219</v>
      </c>
      <c r="E90" s="57">
        <v>545906.32999999996</v>
      </c>
      <c r="F90" s="57">
        <v>545906.32999999996</v>
      </c>
      <c r="G90" s="57">
        <v>545906.32999999996</v>
      </c>
      <c r="H90" s="50">
        <v>1</v>
      </c>
      <c r="I90" s="50">
        <v>1</v>
      </c>
      <c r="J90" s="50">
        <v>1</v>
      </c>
      <c r="K90" s="50" t="s">
        <v>220</v>
      </c>
      <c r="L90" s="60">
        <v>100</v>
      </c>
      <c r="M90" s="60">
        <v>100</v>
      </c>
      <c r="N90" s="60">
        <v>100</v>
      </c>
      <c r="O90" s="60">
        <v>100</v>
      </c>
    </row>
    <row r="91" spans="1:15" s="54" customFormat="1" ht="33.75" x14ac:dyDescent="0.2">
      <c r="A91" s="50">
        <v>5018</v>
      </c>
      <c r="B91" s="50" t="s">
        <v>227</v>
      </c>
      <c r="C91" s="50" t="s">
        <v>224</v>
      </c>
      <c r="D91" s="50" t="s">
        <v>219</v>
      </c>
      <c r="E91" s="57">
        <v>322003.27</v>
      </c>
      <c r="F91" s="57">
        <v>322003.27</v>
      </c>
      <c r="G91" s="57">
        <v>322003.27</v>
      </c>
      <c r="H91" s="50">
        <v>1</v>
      </c>
      <c r="I91" s="50">
        <v>1</v>
      </c>
      <c r="J91" s="50">
        <v>1</v>
      </c>
      <c r="K91" s="50" t="s">
        <v>220</v>
      </c>
      <c r="L91" s="60">
        <v>100</v>
      </c>
      <c r="M91" s="60">
        <v>100</v>
      </c>
      <c r="N91" s="60">
        <v>100</v>
      </c>
      <c r="O91" s="60">
        <v>100</v>
      </c>
    </row>
    <row r="92" spans="1:15" s="54" customFormat="1" ht="33.75" x14ac:dyDescent="0.2">
      <c r="A92" s="50">
        <v>5023</v>
      </c>
      <c r="B92" s="50" t="s">
        <v>228</v>
      </c>
      <c r="C92" s="50"/>
      <c r="D92" s="50" t="s">
        <v>219</v>
      </c>
      <c r="E92" s="57">
        <v>10518878.050000001</v>
      </c>
      <c r="F92" s="57">
        <v>10518878.050000001</v>
      </c>
      <c r="G92" s="57">
        <v>10518794.119999999</v>
      </c>
      <c r="H92" s="50">
        <v>0</v>
      </c>
      <c r="I92" s="50">
        <v>0</v>
      </c>
      <c r="J92" s="50">
        <v>0</v>
      </c>
      <c r="K92" s="50" t="s">
        <v>220</v>
      </c>
      <c r="L92" s="60">
        <v>100</v>
      </c>
      <c r="M92" s="60">
        <v>100</v>
      </c>
      <c r="N92" s="60">
        <v>100</v>
      </c>
      <c r="O92" s="60">
        <v>100</v>
      </c>
    </row>
    <row r="93" spans="1:15" s="54" customFormat="1" ht="33.75" x14ac:dyDescent="0.2">
      <c r="A93" s="50">
        <v>5024</v>
      </c>
      <c r="B93" s="50" t="s">
        <v>229</v>
      </c>
      <c r="C93" s="50" t="s">
        <v>224</v>
      </c>
      <c r="D93" s="50" t="s">
        <v>219</v>
      </c>
      <c r="E93" s="57">
        <v>1582674.69</v>
      </c>
      <c r="F93" s="57">
        <v>1582674.69</v>
      </c>
      <c r="G93" s="57">
        <v>1582674.69</v>
      </c>
      <c r="H93" s="50">
        <v>1</v>
      </c>
      <c r="I93" s="50">
        <v>1</v>
      </c>
      <c r="J93" s="50">
        <v>1</v>
      </c>
      <c r="K93" s="50" t="s">
        <v>220</v>
      </c>
      <c r="L93" s="60">
        <v>100</v>
      </c>
      <c r="M93" s="60">
        <v>100</v>
      </c>
      <c r="N93" s="60">
        <v>100</v>
      </c>
      <c r="O93" s="60">
        <v>100</v>
      </c>
    </row>
    <row r="94" spans="1:15" s="54" customFormat="1" ht="33.75" x14ac:dyDescent="0.2">
      <c r="A94" s="50">
        <v>5026</v>
      </c>
      <c r="B94" s="50" t="s">
        <v>230</v>
      </c>
      <c r="C94" s="50" t="s">
        <v>224</v>
      </c>
      <c r="D94" s="50" t="s">
        <v>219</v>
      </c>
      <c r="E94" s="57">
        <v>35104.29</v>
      </c>
      <c r="F94" s="57">
        <v>35104.29</v>
      </c>
      <c r="G94" s="57">
        <v>35104.29</v>
      </c>
      <c r="H94" s="50">
        <v>1</v>
      </c>
      <c r="I94" s="50">
        <v>1</v>
      </c>
      <c r="J94" s="50">
        <v>1</v>
      </c>
      <c r="K94" s="50" t="s">
        <v>220</v>
      </c>
      <c r="L94" s="60">
        <v>100</v>
      </c>
      <c r="M94" s="60">
        <v>100</v>
      </c>
      <c r="N94" s="60">
        <v>100</v>
      </c>
      <c r="O94" s="60">
        <v>100</v>
      </c>
    </row>
    <row r="95" spans="1:15" s="54" customFormat="1" ht="33.75" x14ac:dyDescent="0.2">
      <c r="A95" s="50">
        <v>5027</v>
      </c>
      <c r="B95" s="50" t="s">
        <v>231</v>
      </c>
      <c r="C95" s="50" t="s">
        <v>224</v>
      </c>
      <c r="D95" s="50" t="s">
        <v>219</v>
      </c>
      <c r="E95" s="57">
        <v>115256.96000000001</v>
      </c>
      <c r="F95" s="57">
        <v>115256.96000000001</v>
      </c>
      <c r="G95" s="57">
        <v>115256.96000000001</v>
      </c>
      <c r="H95" s="50">
        <v>1</v>
      </c>
      <c r="I95" s="50">
        <v>1</v>
      </c>
      <c r="J95" s="50">
        <v>1</v>
      </c>
      <c r="K95" s="50" t="s">
        <v>220</v>
      </c>
      <c r="L95" s="60">
        <v>100</v>
      </c>
      <c r="M95" s="60">
        <v>100</v>
      </c>
      <c r="N95" s="60">
        <v>100</v>
      </c>
      <c r="O95" s="60">
        <v>100</v>
      </c>
    </row>
    <row r="96" spans="1:15" s="54" customFormat="1" ht="33.75" x14ac:dyDescent="0.2">
      <c r="A96" s="50">
        <v>5028</v>
      </c>
      <c r="B96" s="50" t="s">
        <v>232</v>
      </c>
      <c r="C96" s="50" t="s">
        <v>224</v>
      </c>
      <c r="D96" s="50" t="s">
        <v>219</v>
      </c>
      <c r="E96" s="57">
        <v>1232434.45</v>
      </c>
      <c r="F96" s="57">
        <v>1232434.45</v>
      </c>
      <c r="G96" s="57">
        <v>1232434.45</v>
      </c>
      <c r="H96" s="50">
        <v>1</v>
      </c>
      <c r="I96" s="50">
        <v>1</v>
      </c>
      <c r="J96" s="50">
        <v>1</v>
      </c>
      <c r="K96" s="50" t="s">
        <v>220</v>
      </c>
      <c r="L96" s="60">
        <v>100</v>
      </c>
      <c r="M96" s="60">
        <v>100</v>
      </c>
      <c r="N96" s="60">
        <v>100</v>
      </c>
      <c r="O96" s="60">
        <v>100</v>
      </c>
    </row>
    <row r="97" spans="1:15" s="54" customFormat="1" ht="33.75" x14ac:dyDescent="0.2">
      <c r="A97" s="50">
        <v>5029</v>
      </c>
      <c r="B97" s="50" t="s">
        <v>233</v>
      </c>
      <c r="C97" s="50" t="s">
        <v>224</v>
      </c>
      <c r="D97" s="50" t="s">
        <v>219</v>
      </c>
      <c r="E97" s="57">
        <v>1225976.56</v>
      </c>
      <c r="F97" s="57">
        <v>1225976.56</v>
      </c>
      <c r="G97" s="57">
        <v>1225976.56</v>
      </c>
      <c r="H97" s="50">
        <v>1</v>
      </c>
      <c r="I97" s="50">
        <v>1</v>
      </c>
      <c r="J97" s="50">
        <v>1</v>
      </c>
      <c r="K97" s="50" t="s">
        <v>220</v>
      </c>
      <c r="L97" s="60">
        <v>100</v>
      </c>
      <c r="M97" s="60">
        <v>100</v>
      </c>
      <c r="N97" s="60">
        <v>100</v>
      </c>
      <c r="O97" s="60">
        <v>100</v>
      </c>
    </row>
    <row r="98" spans="1:15" s="54" customFormat="1" ht="33.75" x14ac:dyDescent="0.2">
      <c r="A98" s="50">
        <v>5030</v>
      </c>
      <c r="B98" s="50" t="s">
        <v>234</v>
      </c>
      <c r="C98" s="50" t="s">
        <v>224</v>
      </c>
      <c r="D98" s="50" t="s">
        <v>219</v>
      </c>
      <c r="E98" s="57">
        <v>81725.119999999995</v>
      </c>
      <c r="F98" s="57">
        <v>81725.119999999995</v>
      </c>
      <c r="G98" s="57">
        <v>81725.119999999995</v>
      </c>
      <c r="H98" s="50">
        <v>1</v>
      </c>
      <c r="I98" s="50">
        <v>1</v>
      </c>
      <c r="J98" s="50">
        <v>1</v>
      </c>
      <c r="K98" s="50" t="s">
        <v>220</v>
      </c>
      <c r="L98" s="60">
        <v>100</v>
      </c>
      <c r="M98" s="60">
        <v>100</v>
      </c>
      <c r="N98" s="60">
        <v>100</v>
      </c>
      <c r="O98" s="60">
        <v>100</v>
      </c>
    </row>
    <row r="99" spans="1:15" s="54" customFormat="1" ht="33.75" x14ac:dyDescent="0.2">
      <c r="A99" s="50">
        <v>5032</v>
      </c>
      <c r="B99" s="50" t="s">
        <v>235</v>
      </c>
      <c r="C99" s="50" t="s">
        <v>224</v>
      </c>
      <c r="D99" s="50" t="s">
        <v>219</v>
      </c>
      <c r="E99" s="57">
        <v>4843124.07</v>
      </c>
      <c r="F99" s="57">
        <v>4843124.07</v>
      </c>
      <c r="G99" s="57">
        <v>4843124.07</v>
      </c>
      <c r="H99" s="50">
        <v>1</v>
      </c>
      <c r="I99" s="50">
        <v>1</v>
      </c>
      <c r="J99" s="50">
        <v>1</v>
      </c>
      <c r="K99" s="50" t="s">
        <v>220</v>
      </c>
      <c r="L99" s="60">
        <v>100</v>
      </c>
      <c r="M99" s="60">
        <v>100</v>
      </c>
      <c r="N99" s="60">
        <v>100</v>
      </c>
      <c r="O99" s="60">
        <v>100</v>
      </c>
    </row>
    <row r="100" spans="1:15" s="54" customFormat="1" ht="33.75" x14ac:dyDescent="0.2">
      <c r="A100" s="50">
        <v>5034</v>
      </c>
      <c r="B100" s="50" t="s">
        <v>236</v>
      </c>
      <c r="C100" s="50" t="s">
        <v>224</v>
      </c>
      <c r="D100" s="50" t="s">
        <v>219</v>
      </c>
      <c r="E100" s="57">
        <v>933701.85</v>
      </c>
      <c r="F100" s="57">
        <v>933701.85</v>
      </c>
      <c r="G100" s="57">
        <v>933701.85</v>
      </c>
      <c r="H100" s="50">
        <v>1</v>
      </c>
      <c r="I100" s="50">
        <v>1</v>
      </c>
      <c r="J100" s="50">
        <v>1</v>
      </c>
      <c r="K100" s="50" t="s">
        <v>220</v>
      </c>
      <c r="L100" s="60">
        <v>100</v>
      </c>
      <c r="M100" s="60">
        <v>100</v>
      </c>
      <c r="N100" s="60">
        <v>100</v>
      </c>
      <c r="O100" s="60">
        <v>100</v>
      </c>
    </row>
    <row r="101" spans="1:15" s="54" customFormat="1" ht="33.75" x14ac:dyDescent="0.2">
      <c r="A101" s="50">
        <v>5035</v>
      </c>
      <c r="B101" s="50" t="s">
        <v>237</v>
      </c>
      <c r="C101" s="50" t="s">
        <v>56</v>
      </c>
      <c r="D101" s="50" t="s">
        <v>219</v>
      </c>
      <c r="E101" s="57">
        <v>1843872.75</v>
      </c>
      <c r="F101" s="57">
        <v>1843872.75</v>
      </c>
      <c r="G101" s="57">
        <v>1843872.75</v>
      </c>
      <c r="H101" s="50">
        <v>1</v>
      </c>
      <c r="I101" s="50">
        <v>1</v>
      </c>
      <c r="J101" s="50">
        <v>1</v>
      </c>
      <c r="K101" s="50" t="s">
        <v>220</v>
      </c>
      <c r="L101" s="60">
        <v>100</v>
      </c>
      <c r="M101" s="60">
        <v>100</v>
      </c>
      <c r="N101" s="60">
        <v>100</v>
      </c>
      <c r="O101" s="60">
        <v>100</v>
      </c>
    </row>
    <row r="102" spans="1:15" s="54" customFormat="1" ht="33.75" x14ac:dyDescent="0.2">
      <c r="A102" s="50">
        <v>5036</v>
      </c>
      <c r="B102" s="50" t="s">
        <v>238</v>
      </c>
      <c r="C102" s="50" t="s">
        <v>56</v>
      </c>
      <c r="D102" s="50" t="s">
        <v>219</v>
      </c>
      <c r="E102" s="57">
        <v>2141851.7599999998</v>
      </c>
      <c r="F102" s="57">
        <v>2141851.7599999998</v>
      </c>
      <c r="G102" s="57">
        <v>0</v>
      </c>
      <c r="H102" s="50">
        <v>1</v>
      </c>
      <c r="I102" s="50">
        <v>0</v>
      </c>
      <c r="J102" s="50">
        <v>0</v>
      </c>
      <c r="K102" s="50" t="s">
        <v>220</v>
      </c>
      <c r="L102" s="60">
        <v>0</v>
      </c>
      <c r="M102" s="60">
        <v>0</v>
      </c>
      <c r="N102" s="60">
        <v>0</v>
      </c>
      <c r="O102" s="60">
        <v>0</v>
      </c>
    </row>
    <row r="103" spans="1:15" s="54" customFormat="1" ht="33.75" x14ac:dyDescent="0.2">
      <c r="A103" s="50">
        <v>5037</v>
      </c>
      <c r="B103" s="50" t="s">
        <v>239</v>
      </c>
      <c r="C103" s="50" t="s">
        <v>56</v>
      </c>
      <c r="D103" s="50" t="s">
        <v>219</v>
      </c>
      <c r="E103" s="57">
        <v>414639.19</v>
      </c>
      <c r="F103" s="57">
        <v>414639.19</v>
      </c>
      <c r="G103" s="57">
        <v>414626.06</v>
      </c>
      <c r="H103" s="50">
        <v>1</v>
      </c>
      <c r="I103" s="50">
        <v>1</v>
      </c>
      <c r="J103" s="50">
        <v>1</v>
      </c>
      <c r="K103" s="50" t="s">
        <v>220</v>
      </c>
      <c r="L103" s="60">
        <v>99.996833391460186</v>
      </c>
      <c r="M103" s="60">
        <v>99.996833391460186</v>
      </c>
      <c r="N103" s="60">
        <v>100</v>
      </c>
      <c r="O103" s="60">
        <v>100</v>
      </c>
    </row>
    <row r="104" spans="1:15" s="54" customFormat="1" ht="33.75" x14ac:dyDescent="0.2">
      <c r="A104" s="50">
        <v>5039</v>
      </c>
      <c r="B104" s="50" t="s">
        <v>240</v>
      </c>
      <c r="C104" s="50" t="s">
        <v>224</v>
      </c>
      <c r="D104" s="50" t="s">
        <v>219</v>
      </c>
      <c r="E104" s="57">
        <v>7795646.2400000002</v>
      </c>
      <c r="F104" s="57">
        <v>7795646.2400000002</v>
      </c>
      <c r="G104" s="57">
        <v>7795646.2400000002</v>
      </c>
      <c r="H104" s="50">
        <v>1</v>
      </c>
      <c r="I104" s="50">
        <v>1</v>
      </c>
      <c r="J104" s="50">
        <v>1</v>
      </c>
      <c r="K104" s="50" t="s">
        <v>220</v>
      </c>
      <c r="L104" s="60">
        <v>100</v>
      </c>
      <c r="M104" s="60">
        <v>100</v>
      </c>
      <c r="N104" s="60">
        <v>100</v>
      </c>
      <c r="O104" s="60">
        <v>100</v>
      </c>
    </row>
    <row r="105" spans="1:15" s="54" customFormat="1" ht="33.75" x14ac:dyDescent="0.2">
      <c r="A105" s="50">
        <v>5040</v>
      </c>
      <c r="B105" s="50" t="s">
        <v>241</v>
      </c>
      <c r="C105" s="50" t="s">
        <v>56</v>
      </c>
      <c r="D105" s="50" t="s">
        <v>219</v>
      </c>
      <c r="E105" s="57">
        <v>1962452.12</v>
      </c>
      <c r="F105" s="57">
        <v>1962452.12</v>
      </c>
      <c r="G105" s="57">
        <v>1954818.21</v>
      </c>
      <c r="H105" s="50">
        <v>1</v>
      </c>
      <c r="I105" s="50">
        <v>1</v>
      </c>
      <c r="J105" s="50">
        <v>1</v>
      </c>
      <c r="K105" s="50" t="s">
        <v>220</v>
      </c>
      <c r="L105" s="60">
        <v>99.611001464840811</v>
      </c>
      <c r="M105" s="60">
        <v>99.611001464840811</v>
      </c>
      <c r="N105" s="60">
        <v>100</v>
      </c>
      <c r="O105" s="60">
        <v>100</v>
      </c>
    </row>
    <row r="106" spans="1:15" s="54" customFormat="1" ht="33.75" x14ac:dyDescent="0.2">
      <c r="A106" s="50">
        <v>5041</v>
      </c>
      <c r="B106" s="50" t="s">
        <v>242</v>
      </c>
      <c r="C106" s="50" t="s">
        <v>224</v>
      </c>
      <c r="D106" s="50" t="s">
        <v>219</v>
      </c>
      <c r="E106" s="57">
        <v>1267926.0900000001</v>
      </c>
      <c r="F106" s="57">
        <v>1267926.0900000001</v>
      </c>
      <c r="G106" s="57">
        <v>1267926.0900000001</v>
      </c>
      <c r="H106" s="50">
        <v>1</v>
      </c>
      <c r="I106" s="50">
        <v>1</v>
      </c>
      <c r="J106" s="50">
        <v>1</v>
      </c>
      <c r="K106" s="50" t="s">
        <v>220</v>
      </c>
      <c r="L106" s="60">
        <v>100</v>
      </c>
      <c r="M106" s="60">
        <v>100</v>
      </c>
      <c r="N106" s="60">
        <v>100</v>
      </c>
      <c r="O106" s="60">
        <v>100</v>
      </c>
    </row>
    <row r="107" spans="1:15" s="54" customFormat="1" ht="33.75" x14ac:dyDescent="0.2">
      <c r="A107" s="50">
        <v>5042</v>
      </c>
      <c r="B107" s="50" t="s">
        <v>243</v>
      </c>
      <c r="C107" s="50" t="s">
        <v>224</v>
      </c>
      <c r="D107" s="50" t="s">
        <v>219</v>
      </c>
      <c r="E107" s="57">
        <v>2053827.51</v>
      </c>
      <c r="F107" s="57">
        <v>2053827.51</v>
      </c>
      <c r="G107" s="57">
        <v>2053827.51</v>
      </c>
      <c r="H107" s="50">
        <v>1</v>
      </c>
      <c r="I107" s="50">
        <v>1</v>
      </c>
      <c r="J107" s="50">
        <v>1</v>
      </c>
      <c r="K107" s="50" t="s">
        <v>220</v>
      </c>
      <c r="L107" s="60">
        <v>100</v>
      </c>
      <c r="M107" s="60">
        <v>100</v>
      </c>
      <c r="N107" s="60">
        <v>100</v>
      </c>
      <c r="O107" s="60">
        <v>100</v>
      </c>
    </row>
    <row r="108" spans="1:15" s="54" customFormat="1" ht="33.75" x14ac:dyDescent="0.2">
      <c r="A108" s="50">
        <v>5043</v>
      </c>
      <c r="B108" s="50" t="s">
        <v>244</v>
      </c>
      <c r="C108" s="50" t="s">
        <v>224</v>
      </c>
      <c r="D108" s="50" t="s">
        <v>219</v>
      </c>
      <c r="E108" s="57">
        <v>5895415.3600000003</v>
      </c>
      <c r="F108" s="57">
        <v>5895415.3600000003</v>
      </c>
      <c r="G108" s="57">
        <v>5895415.3600000003</v>
      </c>
      <c r="H108" s="50">
        <v>1</v>
      </c>
      <c r="I108" s="50">
        <v>1</v>
      </c>
      <c r="J108" s="50">
        <v>1</v>
      </c>
      <c r="K108" s="50" t="s">
        <v>220</v>
      </c>
      <c r="L108" s="60">
        <v>100</v>
      </c>
      <c r="M108" s="60">
        <v>100</v>
      </c>
      <c r="N108" s="60">
        <v>100</v>
      </c>
      <c r="O108" s="60">
        <v>100</v>
      </c>
    </row>
    <row r="109" spans="1:15" s="54" customFormat="1" ht="33.75" x14ac:dyDescent="0.2">
      <c r="A109" s="50">
        <v>5044</v>
      </c>
      <c r="B109" s="50" t="s">
        <v>245</v>
      </c>
      <c r="C109" s="50" t="s">
        <v>224</v>
      </c>
      <c r="D109" s="50" t="s">
        <v>219</v>
      </c>
      <c r="E109" s="57">
        <v>1162734.1399999999</v>
      </c>
      <c r="F109" s="57">
        <v>1162734.1399999999</v>
      </c>
      <c r="G109" s="57">
        <v>1162734.1399999999</v>
      </c>
      <c r="H109" s="50">
        <v>1</v>
      </c>
      <c r="I109" s="50">
        <v>1</v>
      </c>
      <c r="J109" s="50">
        <v>1</v>
      </c>
      <c r="K109" s="50" t="s">
        <v>220</v>
      </c>
      <c r="L109" s="60">
        <v>100</v>
      </c>
      <c r="M109" s="60">
        <v>100</v>
      </c>
      <c r="N109" s="60">
        <v>100</v>
      </c>
      <c r="O109" s="60">
        <v>100</v>
      </c>
    </row>
    <row r="110" spans="1:15" s="54" customFormat="1" ht="45" x14ac:dyDescent="0.2">
      <c r="A110" s="50">
        <v>5045</v>
      </c>
      <c r="B110" s="50" t="s">
        <v>246</v>
      </c>
      <c r="C110" s="50" t="s">
        <v>224</v>
      </c>
      <c r="D110" s="50" t="s">
        <v>219</v>
      </c>
      <c r="E110" s="57">
        <v>5899266.71</v>
      </c>
      <c r="F110" s="57">
        <v>5899266.71</v>
      </c>
      <c r="G110" s="57">
        <v>5899266.71</v>
      </c>
      <c r="H110" s="50">
        <v>1</v>
      </c>
      <c r="I110" s="50">
        <v>1</v>
      </c>
      <c r="J110" s="50">
        <v>1</v>
      </c>
      <c r="K110" s="50" t="s">
        <v>220</v>
      </c>
      <c r="L110" s="60">
        <v>100</v>
      </c>
      <c r="M110" s="60">
        <v>100</v>
      </c>
      <c r="N110" s="60">
        <v>100</v>
      </c>
      <c r="O110" s="60">
        <v>100</v>
      </c>
    </row>
    <row r="111" spans="1:15" s="54" customFormat="1" ht="45" x14ac:dyDescent="0.2">
      <c r="A111" s="50">
        <v>5046</v>
      </c>
      <c r="B111" s="50" t="s">
        <v>247</v>
      </c>
      <c r="C111" s="50" t="s">
        <v>248</v>
      </c>
      <c r="D111" s="50" t="s">
        <v>219</v>
      </c>
      <c r="E111" s="57">
        <v>3550000</v>
      </c>
      <c r="F111" s="57">
        <v>3550000</v>
      </c>
      <c r="G111" s="57">
        <v>2971805.64</v>
      </c>
      <c r="H111" s="50">
        <v>1</v>
      </c>
      <c r="I111" s="50">
        <v>1</v>
      </c>
      <c r="J111" s="50">
        <v>1</v>
      </c>
      <c r="K111" s="50" t="s">
        <v>220</v>
      </c>
      <c r="L111" s="60">
        <v>83.712834929577468</v>
      </c>
      <c r="M111" s="60">
        <v>83.712834929577468</v>
      </c>
      <c r="N111" s="60">
        <v>100</v>
      </c>
      <c r="O111" s="60">
        <v>100</v>
      </c>
    </row>
    <row r="112" spans="1:15" s="54" customFormat="1" ht="33.75" x14ac:dyDescent="0.2">
      <c r="A112" s="50">
        <v>5047</v>
      </c>
      <c r="B112" s="50" t="s">
        <v>249</v>
      </c>
      <c r="C112" s="50" t="s">
        <v>224</v>
      </c>
      <c r="D112" s="50" t="s">
        <v>219</v>
      </c>
      <c r="E112" s="57">
        <v>1808752.32</v>
      </c>
      <c r="F112" s="57">
        <v>1808752.32</v>
      </c>
      <c r="G112" s="57">
        <v>1808752.32</v>
      </c>
      <c r="H112" s="50">
        <v>1</v>
      </c>
      <c r="I112" s="50">
        <v>1</v>
      </c>
      <c r="J112" s="50">
        <v>1</v>
      </c>
      <c r="K112" s="50" t="s">
        <v>220</v>
      </c>
      <c r="L112" s="60">
        <v>100</v>
      </c>
      <c r="M112" s="60">
        <v>100</v>
      </c>
      <c r="N112" s="60">
        <v>100</v>
      </c>
      <c r="O112" s="60">
        <v>100</v>
      </c>
    </row>
    <row r="113" spans="1:15" s="54" customFormat="1" ht="33.75" x14ac:dyDescent="0.2">
      <c r="A113" s="50">
        <v>5048</v>
      </c>
      <c r="B113" s="50" t="s">
        <v>250</v>
      </c>
      <c r="C113" s="50" t="s">
        <v>224</v>
      </c>
      <c r="D113" s="50" t="s">
        <v>219</v>
      </c>
      <c r="E113" s="57">
        <v>13966430.470000001</v>
      </c>
      <c r="F113" s="57">
        <v>13966430.470000001</v>
      </c>
      <c r="G113" s="57">
        <v>13966430.470000001</v>
      </c>
      <c r="H113" s="50">
        <v>1</v>
      </c>
      <c r="I113" s="50">
        <v>1</v>
      </c>
      <c r="J113" s="50">
        <v>1</v>
      </c>
      <c r="K113" s="50" t="s">
        <v>220</v>
      </c>
      <c r="L113" s="60">
        <v>100</v>
      </c>
      <c r="M113" s="60">
        <v>100</v>
      </c>
      <c r="N113" s="60">
        <v>100</v>
      </c>
      <c r="O113" s="60">
        <v>100</v>
      </c>
    </row>
    <row r="114" spans="1:15" s="54" customFormat="1" ht="33.75" x14ac:dyDescent="0.2">
      <c r="A114" s="50">
        <v>5049</v>
      </c>
      <c r="B114" s="50" t="s">
        <v>251</v>
      </c>
      <c r="C114" s="50" t="s">
        <v>224</v>
      </c>
      <c r="D114" s="50" t="s">
        <v>219</v>
      </c>
      <c r="E114" s="57">
        <v>1446388.8</v>
      </c>
      <c r="F114" s="57">
        <v>1446388.8</v>
      </c>
      <c r="G114" s="57">
        <v>1446388.8</v>
      </c>
      <c r="H114" s="50">
        <v>1</v>
      </c>
      <c r="I114" s="50">
        <v>1</v>
      </c>
      <c r="J114" s="50">
        <v>1</v>
      </c>
      <c r="K114" s="50" t="s">
        <v>220</v>
      </c>
      <c r="L114" s="60">
        <v>100</v>
      </c>
      <c r="M114" s="60">
        <v>100</v>
      </c>
      <c r="N114" s="60">
        <v>100</v>
      </c>
      <c r="O114" s="60">
        <v>100</v>
      </c>
    </row>
    <row r="115" spans="1:15" s="54" customFormat="1" ht="33.75" x14ac:dyDescent="0.2">
      <c r="A115" s="50">
        <v>5050</v>
      </c>
      <c r="B115" s="50" t="s">
        <v>252</v>
      </c>
      <c r="C115" s="50" t="s">
        <v>224</v>
      </c>
      <c r="D115" s="50" t="s">
        <v>219</v>
      </c>
      <c r="E115" s="57">
        <v>1511524.05</v>
      </c>
      <c r="F115" s="57">
        <v>1511524.05</v>
      </c>
      <c r="G115" s="57">
        <v>1511524.05</v>
      </c>
      <c r="H115" s="50">
        <v>1</v>
      </c>
      <c r="I115" s="50">
        <v>1</v>
      </c>
      <c r="J115" s="50">
        <v>1</v>
      </c>
      <c r="K115" s="50" t="s">
        <v>220</v>
      </c>
      <c r="L115" s="60">
        <v>100</v>
      </c>
      <c r="M115" s="60">
        <v>100</v>
      </c>
      <c r="N115" s="60">
        <v>100</v>
      </c>
      <c r="O115" s="60">
        <v>100</v>
      </c>
    </row>
    <row r="116" spans="1:15" s="54" customFormat="1" ht="33.75" x14ac:dyDescent="0.2">
      <c r="A116" s="50">
        <v>5051</v>
      </c>
      <c r="B116" s="50" t="s">
        <v>253</v>
      </c>
      <c r="C116" s="50" t="s">
        <v>56</v>
      </c>
      <c r="D116" s="50" t="s">
        <v>219</v>
      </c>
      <c r="E116" s="57">
        <v>569115</v>
      </c>
      <c r="F116" s="57">
        <v>569115</v>
      </c>
      <c r="G116" s="57">
        <v>561623.15</v>
      </c>
      <c r="H116" s="50">
        <v>1</v>
      </c>
      <c r="I116" s="50">
        <v>1</v>
      </c>
      <c r="J116" s="50">
        <v>1</v>
      </c>
      <c r="K116" s="50" t="s">
        <v>220</v>
      </c>
      <c r="L116" s="60">
        <v>98.683596461172186</v>
      </c>
      <c r="M116" s="60">
        <v>98.683596461172186</v>
      </c>
      <c r="N116" s="60">
        <v>100</v>
      </c>
      <c r="O116" s="60">
        <v>100</v>
      </c>
    </row>
    <row r="117" spans="1:15" s="54" customFormat="1" ht="33.75" x14ac:dyDescent="0.2">
      <c r="A117" s="50">
        <v>5052</v>
      </c>
      <c r="B117" s="50" t="s">
        <v>254</v>
      </c>
      <c r="C117" s="50" t="s">
        <v>56</v>
      </c>
      <c r="D117" s="50" t="s">
        <v>219</v>
      </c>
      <c r="E117" s="57">
        <v>0</v>
      </c>
      <c r="F117" s="57">
        <v>0</v>
      </c>
      <c r="G117" s="57">
        <v>0</v>
      </c>
      <c r="H117" s="50">
        <v>0</v>
      </c>
      <c r="I117" s="50">
        <v>0</v>
      </c>
      <c r="J117" s="50">
        <v>0</v>
      </c>
      <c r="K117" s="50" t="s">
        <v>220</v>
      </c>
      <c r="L117" s="60">
        <v>0</v>
      </c>
      <c r="M117" s="60">
        <v>0</v>
      </c>
      <c r="N117" s="60">
        <v>0</v>
      </c>
      <c r="O117" s="60">
        <v>0</v>
      </c>
    </row>
    <row r="118" spans="1:15" s="54" customFormat="1" ht="33.75" x14ac:dyDescent="0.2">
      <c r="A118" s="50">
        <v>5053</v>
      </c>
      <c r="B118" s="50" t="s">
        <v>255</v>
      </c>
      <c r="C118" s="50" t="s">
        <v>224</v>
      </c>
      <c r="D118" s="50" t="s">
        <v>219</v>
      </c>
      <c r="E118" s="57">
        <v>7700239.5700000003</v>
      </c>
      <c r="F118" s="57">
        <v>7700239.5700000003</v>
      </c>
      <c r="G118" s="57">
        <v>7700239.5700000003</v>
      </c>
      <c r="H118" s="50">
        <v>1</v>
      </c>
      <c r="I118" s="50">
        <v>1</v>
      </c>
      <c r="J118" s="50">
        <v>1</v>
      </c>
      <c r="K118" s="50" t="s">
        <v>220</v>
      </c>
      <c r="L118" s="60">
        <v>100</v>
      </c>
      <c r="M118" s="60">
        <v>100</v>
      </c>
      <c r="N118" s="60">
        <v>100</v>
      </c>
      <c r="O118" s="60">
        <v>100</v>
      </c>
    </row>
    <row r="119" spans="1:15" s="54" customFormat="1" ht="33.75" x14ac:dyDescent="0.2">
      <c r="A119" s="50">
        <v>5054</v>
      </c>
      <c r="B119" s="50" t="s">
        <v>256</v>
      </c>
      <c r="C119" s="50" t="s">
        <v>224</v>
      </c>
      <c r="D119" s="50" t="s">
        <v>219</v>
      </c>
      <c r="E119" s="57">
        <v>1449340.72</v>
      </c>
      <c r="F119" s="57">
        <v>1449340.72</v>
      </c>
      <c r="G119" s="57">
        <v>1449340.72</v>
      </c>
      <c r="H119" s="50">
        <v>1</v>
      </c>
      <c r="I119" s="50">
        <v>1</v>
      </c>
      <c r="J119" s="50">
        <v>1</v>
      </c>
      <c r="K119" s="50" t="s">
        <v>220</v>
      </c>
      <c r="L119" s="60">
        <v>100</v>
      </c>
      <c r="M119" s="60">
        <v>100</v>
      </c>
      <c r="N119" s="60">
        <v>100</v>
      </c>
      <c r="O119" s="60">
        <v>100</v>
      </c>
    </row>
    <row r="120" spans="1:15" s="54" customFormat="1" ht="33.75" x14ac:dyDescent="0.2">
      <c r="A120" s="50">
        <v>5055</v>
      </c>
      <c r="B120" s="50" t="s">
        <v>257</v>
      </c>
      <c r="C120" s="50" t="s">
        <v>224</v>
      </c>
      <c r="D120" s="50" t="s">
        <v>219</v>
      </c>
      <c r="E120" s="57">
        <v>1293060.69</v>
      </c>
      <c r="F120" s="57">
        <v>1293060.69</v>
      </c>
      <c r="G120" s="57">
        <v>1293060.69</v>
      </c>
      <c r="H120" s="50">
        <v>1</v>
      </c>
      <c r="I120" s="50">
        <v>1</v>
      </c>
      <c r="J120" s="50">
        <v>1</v>
      </c>
      <c r="K120" s="50" t="s">
        <v>220</v>
      </c>
      <c r="L120" s="60">
        <v>100</v>
      </c>
      <c r="M120" s="60">
        <v>100</v>
      </c>
      <c r="N120" s="60">
        <v>100</v>
      </c>
      <c r="O120" s="60">
        <v>100</v>
      </c>
    </row>
    <row r="121" spans="1:15" s="54" customFormat="1" ht="33.75" x14ac:dyDescent="0.2">
      <c r="A121" s="50">
        <v>5056</v>
      </c>
      <c r="B121" s="50" t="s">
        <v>258</v>
      </c>
      <c r="C121" s="50" t="s">
        <v>224</v>
      </c>
      <c r="D121" s="50" t="s">
        <v>219</v>
      </c>
      <c r="E121" s="57">
        <v>3222149.53</v>
      </c>
      <c r="F121" s="57">
        <v>3222149.53</v>
      </c>
      <c r="G121" s="57">
        <v>3222149.53</v>
      </c>
      <c r="H121" s="50">
        <v>1</v>
      </c>
      <c r="I121" s="50">
        <v>1</v>
      </c>
      <c r="J121" s="50">
        <v>1</v>
      </c>
      <c r="K121" s="50" t="s">
        <v>220</v>
      </c>
      <c r="L121" s="60">
        <v>100</v>
      </c>
      <c r="M121" s="60">
        <v>100</v>
      </c>
      <c r="N121" s="60">
        <v>100</v>
      </c>
      <c r="O121" s="60">
        <v>100</v>
      </c>
    </row>
    <row r="122" spans="1:15" s="54" customFormat="1" ht="33.75" x14ac:dyDescent="0.2">
      <c r="A122" s="50">
        <v>5057</v>
      </c>
      <c r="B122" s="50" t="s">
        <v>259</v>
      </c>
      <c r="C122" s="50" t="s">
        <v>260</v>
      </c>
      <c r="D122" s="50" t="s">
        <v>219</v>
      </c>
      <c r="E122" s="57">
        <v>6880606.6399999997</v>
      </c>
      <c r="F122" s="57">
        <v>6880606.6399999997</v>
      </c>
      <c r="G122" s="57">
        <v>6880606.6399999997</v>
      </c>
      <c r="H122" s="50">
        <v>1</v>
      </c>
      <c r="I122" s="50">
        <v>1</v>
      </c>
      <c r="J122" s="50">
        <v>1</v>
      </c>
      <c r="K122" s="50" t="s">
        <v>220</v>
      </c>
      <c r="L122" s="60">
        <v>100</v>
      </c>
      <c r="M122" s="60">
        <v>100</v>
      </c>
      <c r="N122" s="60">
        <v>100</v>
      </c>
      <c r="O122" s="60">
        <v>100</v>
      </c>
    </row>
    <row r="123" spans="1:15" s="54" customFormat="1" ht="45" x14ac:dyDescent="0.2">
      <c r="A123" s="50">
        <v>5058</v>
      </c>
      <c r="B123" s="50" t="s">
        <v>261</v>
      </c>
      <c r="C123" s="50" t="s">
        <v>262</v>
      </c>
      <c r="D123" s="50" t="s">
        <v>219</v>
      </c>
      <c r="E123" s="57">
        <v>5217459.1399999997</v>
      </c>
      <c r="F123" s="57">
        <v>5217459.1399999997</v>
      </c>
      <c r="G123" s="57">
        <v>5217459.0199999996</v>
      </c>
      <c r="H123" s="50">
        <v>1</v>
      </c>
      <c r="I123" s="50">
        <v>1</v>
      </c>
      <c r="J123" s="50">
        <v>1</v>
      </c>
      <c r="K123" s="50" t="s">
        <v>220</v>
      </c>
      <c r="L123" s="60">
        <v>99.999997700029894</v>
      </c>
      <c r="M123" s="60">
        <v>99.999997700029894</v>
      </c>
      <c r="N123" s="60">
        <v>100</v>
      </c>
      <c r="O123" s="60">
        <v>100</v>
      </c>
    </row>
    <row r="124" spans="1:15" s="54" customFormat="1" ht="33.75" x14ac:dyDescent="0.2">
      <c r="A124" s="50">
        <v>5061</v>
      </c>
      <c r="B124" s="50" t="s">
        <v>263</v>
      </c>
      <c r="C124" s="50" t="s">
        <v>224</v>
      </c>
      <c r="D124" s="50" t="s">
        <v>219</v>
      </c>
      <c r="E124" s="57">
        <v>5447224.9299999997</v>
      </c>
      <c r="F124" s="57">
        <v>5447224.9299999997</v>
      </c>
      <c r="G124" s="57">
        <v>5447224.9299999997</v>
      </c>
      <c r="H124" s="50">
        <v>1</v>
      </c>
      <c r="I124" s="50">
        <v>1</v>
      </c>
      <c r="J124" s="50">
        <v>1</v>
      </c>
      <c r="K124" s="50" t="s">
        <v>220</v>
      </c>
      <c r="L124" s="60">
        <v>100</v>
      </c>
      <c r="M124" s="60">
        <v>100</v>
      </c>
      <c r="N124" s="60">
        <v>100</v>
      </c>
      <c r="O124" s="60">
        <v>100</v>
      </c>
    </row>
    <row r="125" spans="1:15" s="54" customFormat="1" ht="33.75" x14ac:dyDescent="0.2">
      <c r="A125" s="50">
        <v>5062</v>
      </c>
      <c r="B125" s="50" t="s">
        <v>264</v>
      </c>
      <c r="C125" s="50" t="s">
        <v>56</v>
      </c>
      <c r="D125" s="50" t="s">
        <v>219</v>
      </c>
      <c r="E125" s="57">
        <v>0</v>
      </c>
      <c r="F125" s="57">
        <v>0</v>
      </c>
      <c r="G125" s="57">
        <v>0</v>
      </c>
      <c r="H125" s="50">
        <v>1</v>
      </c>
      <c r="I125" s="50">
        <v>0</v>
      </c>
      <c r="J125" s="50">
        <v>0</v>
      </c>
      <c r="K125" s="50" t="s">
        <v>220</v>
      </c>
      <c r="L125" s="60">
        <v>0</v>
      </c>
      <c r="M125" s="60">
        <v>0</v>
      </c>
      <c r="N125" s="60">
        <v>0</v>
      </c>
      <c r="O125" s="60">
        <v>0</v>
      </c>
    </row>
    <row r="126" spans="1:15" s="54" customFormat="1" ht="33.75" x14ac:dyDescent="0.2">
      <c r="A126" s="50">
        <v>5063</v>
      </c>
      <c r="B126" s="50" t="s">
        <v>265</v>
      </c>
      <c r="C126" s="50" t="s">
        <v>266</v>
      </c>
      <c r="D126" s="50" t="s">
        <v>219</v>
      </c>
      <c r="E126" s="57">
        <v>212291155</v>
      </c>
      <c r="F126" s="57">
        <v>212291155</v>
      </c>
      <c r="G126" s="57">
        <v>88621556.900000006</v>
      </c>
      <c r="H126" s="50">
        <v>1</v>
      </c>
      <c r="I126" s="50">
        <v>1</v>
      </c>
      <c r="J126" s="50">
        <v>1</v>
      </c>
      <c r="K126" s="50" t="s">
        <v>220</v>
      </c>
      <c r="L126" s="60">
        <v>41.745289340952532</v>
      </c>
      <c r="M126" s="60">
        <v>41.745289340952532</v>
      </c>
      <c r="N126" s="60">
        <v>55.13</v>
      </c>
      <c r="O126" s="60">
        <v>55.13</v>
      </c>
    </row>
    <row r="127" spans="1:15" s="54" customFormat="1" ht="33.75" x14ac:dyDescent="0.2">
      <c r="A127" s="50">
        <v>5064</v>
      </c>
      <c r="B127" s="50" t="s">
        <v>267</v>
      </c>
      <c r="C127" s="50" t="s">
        <v>224</v>
      </c>
      <c r="D127" s="50" t="s">
        <v>219</v>
      </c>
      <c r="E127" s="57">
        <v>14366920.220000001</v>
      </c>
      <c r="F127" s="57">
        <v>14366920.220000001</v>
      </c>
      <c r="G127" s="57">
        <v>14366920.220000001</v>
      </c>
      <c r="H127" s="50">
        <v>1</v>
      </c>
      <c r="I127" s="50">
        <v>1</v>
      </c>
      <c r="J127" s="50">
        <v>1</v>
      </c>
      <c r="K127" s="50" t="s">
        <v>220</v>
      </c>
      <c r="L127" s="60">
        <v>100</v>
      </c>
      <c r="M127" s="60">
        <v>100</v>
      </c>
      <c r="N127" s="60">
        <v>100</v>
      </c>
      <c r="O127" s="60">
        <v>100</v>
      </c>
    </row>
    <row r="128" spans="1:15" s="54" customFormat="1" ht="33.75" x14ac:dyDescent="0.2">
      <c r="A128" s="50">
        <v>5065</v>
      </c>
      <c r="B128" s="50" t="s">
        <v>268</v>
      </c>
      <c r="C128" s="50" t="s">
        <v>224</v>
      </c>
      <c r="D128" s="50" t="s">
        <v>219</v>
      </c>
      <c r="E128" s="57">
        <v>6584762.5700000003</v>
      </c>
      <c r="F128" s="57">
        <v>6584762.5700000003</v>
      </c>
      <c r="G128" s="57">
        <v>5417286.0899999999</v>
      </c>
      <c r="H128" s="50">
        <v>1</v>
      </c>
      <c r="I128" s="50">
        <v>1</v>
      </c>
      <c r="J128" s="50">
        <v>1</v>
      </c>
      <c r="K128" s="50" t="s">
        <v>220</v>
      </c>
      <c r="L128" s="60">
        <v>82.270029213824785</v>
      </c>
      <c r="M128" s="60">
        <v>82.270029213824785</v>
      </c>
      <c r="N128" s="60">
        <v>100</v>
      </c>
      <c r="O128" s="60">
        <v>100</v>
      </c>
    </row>
    <row r="129" spans="1:15" s="54" customFormat="1" ht="33.75" x14ac:dyDescent="0.2">
      <c r="A129" s="50">
        <v>5066</v>
      </c>
      <c r="B129" s="50" t="s">
        <v>269</v>
      </c>
      <c r="C129" s="50" t="s">
        <v>224</v>
      </c>
      <c r="D129" s="50" t="s">
        <v>219</v>
      </c>
      <c r="E129" s="57">
        <v>4444430.9800000004</v>
      </c>
      <c r="F129" s="57">
        <v>4444430.9800000004</v>
      </c>
      <c r="G129" s="57">
        <v>4444430.9800000004</v>
      </c>
      <c r="H129" s="50">
        <v>1</v>
      </c>
      <c r="I129" s="50">
        <v>1</v>
      </c>
      <c r="J129" s="50">
        <v>1</v>
      </c>
      <c r="K129" s="50" t="s">
        <v>220</v>
      </c>
      <c r="L129" s="60">
        <v>100</v>
      </c>
      <c r="M129" s="60">
        <v>100</v>
      </c>
      <c r="N129" s="60">
        <v>100</v>
      </c>
      <c r="O129" s="60">
        <v>100</v>
      </c>
    </row>
    <row r="130" spans="1:15" s="54" customFormat="1" ht="56.25" x14ac:dyDescent="0.2">
      <c r="A130" s="50">
        <v>5067</v>
      </c>
      <c r="B130" s="50" t="s">
        <v>270</v>
      </c>
      <c r="C130" s="50" t="s">
        <v>271</v>
      </c>
      <c r="D130" s="50" t="s">
        <v>219</v>
      </c>
      <c r="E130" s="57">
        <v>148500000</v>
      </c>
      <c r="F130" s="57">
        <v>148500000</v>
      </c>
      <c r="G130" s="57">
        <v>105241133.40000001</v>
      </c>
      <c r="H130" s="50">
        <v>1</v>
      </c>
      <c r="I130" s="50">
        <v>1</v>
      </c>
      <c r="J130" s="50">
        <v>1</v>
      </c>
      <c r="K130" s="50" t="s">
        <v>220</v>
      </c>
      <c r="L130" s="60">
        <v>70.869450101010102</v>
      </c>
      <c r="M130" s="60">
        <v>70.869450101010102</v>
      </c>
      <c r="N130" s="60">
        <v>92.71</v>
      </c>
      <c r="O130" s="60">
        <v>92.71</v>
      </c>
    </row>
    <row r="131" spans="1:15" s="54" customFormat="1" ht="33.75" x14ac:dyDescent="0.2">
      <c r="A131" s="50">
        <v>5068</v>
      </c>
      <c r="B131" s="50" t="s">
        <v>272</v>
      </c>
      <c r="C131" s="50" t="s">
        <v>224</v>
      </c>
      <c r="D131" s="50" t="s">
        <v>219</v>
      </c>
      <c r="E131" s="57">
        <v>3394921.53</v>
      </c>
      <c r="F131" s="57">
        <v>3394921.53</v>
      </c>
      <c r="G131" s="57">
        <v>3016699.66</v>
      </c>
      <c r="H131" s="50">
        <v>1</v>
      </c>
      <c r="I131" s="50">
        <v>1</v>
      </c>
      <c r="J131" s="50">
        <v>1</v>
      </c>
      <c r="K131" s="50" t="s">
        <v>220</v>
      </c>
      <c r="L131" s="60">
        <v>88.859186680523962</v>
      </c>
      <c r="M131" s="60">
        <v>88.859186680523962</v>
      </c>
      <c r="N131" s="60">
        <v>100</v>
      </c>
      <c r="O131" s="60">
        <v>100</v>
      </c>
    </row>
    <row r="132" spans="1:15" s="54" customFormat="1" ht="33.75" x14ac:dyDescent="0.2">
      <c r="A132" s="50">
        <v>5069</v>
      </c>
      <c r="B132" s="50" t="s">
        <v>273</v>
      </c>
      <c r="C132" s="50" t="s">
        <v>224</v>
      </c>
      <c r="D132" s="50" t="s">
        <v>219</v>
      </c>
      <c r="E132" s="57">
        <v>15952583.48</v>
      </c>
      <c r="F132" s="57">
        <v>15952583.48</v>
      </c>
      <c r="G132" s="57">
        <v>12966205.539999999</v>
      </c>
      <c r="H132" s="50">
        <v>1</v>
      </c>
      <c r="I132" s="50">
        <v>1</v>
      </c>
      <c r="J132" s="50">
        <v>1</v>
      </c>
      <c r="K132" s="50" t="s">
        <v>220</v>
      </c>
      <c r="L132" s="60">
        <v>81.279659537628689</v>
      </c>
      <c r="M132" s="60">
        <v>81.279659537628689</v>
      </c>
      <c r="N132" s="60">
        <v>100</v>
      </c>
      <c r="O132" s="60">
        <v>100</v>
      </c>
    </row>
    <row r="133" spans="1:15" s="54" customFormat="1" ht="33.75" x14ac:dyDescent="0.2">
      <c r="A133" s="50">
        <v>5070</v>
      </c>
      <c r="B133" s="50" t="s">
        <v>274</v>
      </c>
      <c r="C133" s="50" t="s">
        <v>224</v>
      </c>
      <c r="D133" s="50" t="s">
        <v>219</v>
      </c>
      <c r="E133" s="57">
        <v>13405742.949999999</v>
      </c>
      <c r="F133" s="57">
        <v>13405742.949999999</v>
      </c>
      <c r="G133" s="57">
        <v>11586239.68</v>
      </c>
      <c r="H133" s="50">
        <v>1</v>
      </c>
      <c r="I133" s="50">
        <v>1</v>
      </c>
      <c r="J133" s="50">
        <v>1</v>
      </c>
      <c r="K133" s="50" t="s">
        <v>220</v>
      </c>
      <c r="L133" s="60">
        <v>86.427434295985805</v>
      </c>
      <c r="M133" s="60">
        <v>86.427434295985805</v>
      </c>
      <c r="N133" s="60">
        <v>100</v>
      </c>
      <c r="O133" s="60">
        <v>100</v>
      </c>
    </row>
    <row r="134" spans="1:15" s="54" customFormat="1" ht="33.75" x14ac:dyDescent="0.2">
      <c r="A134" s="50">
        <v>5071</v>
      </c>
      <c r="B134" s="50" t="s">
        <v>275</v>
      </c>
      <c r="C134" s="50" t="s">
        <v>224</v>
      </c>
      <c r="D134" s="50" t="s">
        <v>219</v>
      </c>
      <c r="E134" s="57">
        <v>13768735.74</v>
      </c>
      <c r="F134" s="57">
        <v>13768735.74</v>
      </c>
      <c r="G134" s="57">
        <v>9325285.2300000004</v>
      </c>
      <c r="H134" s="50">
        <v>1</v>
      </c>
      <c r="I134" s="50">
        <v>1</v>
      </c>
      <c r="J134" s="50">
        <v>1</v>
      </c>
      <c r="K134" s="50" t="s">
        <v>220</v>
      </c>
      <c r="L134" s="60">
        <v>67.727970135332114</v>
      </c>
      <c r="M134" s="60">
        <v>67.727970135332114</v>
      </c>
      <c r="N134" s="60">
        <v>100</v>
      </c>
      <c r="O134" s="60">
        <v>100</v>
      </c>
    </row>
    <row r="135" spans="1:15" s="54" customFormat="1" ht="33.75" x14ac:dyDescent="0.2">
      <c r="A135" s="50">
        <v>5072</v>
      </c>
      <c r="B135" s="50" t="s">
        <v>276</v>
      </c>
      <c r="C135" s="50" t="s">
        <v>224</v>
      </c>
      <c r="D135" s="50" t="s">
        <v>219</v>
      </c>
      <c r="E135" s="57">
        <v>16605498.039999999</v>
      </c>
      <c r="F135" s="57">
        <v>16605498.039999999</v>
      </c>
      <c r="G135" s="57">
        <v>15058090.27</v>
      </c>
      <c r="H135" s="50">
        <v>1</v>
      </c>
      <c r="I135" s="50">
        <v>1</v>
      </c>
      <c r="J135" s="50">
        <v>1</v>
      </c>
      <c r="K135" s="50" t="s">
        <v>220</v>
      </c>
      <c r="L135" s="60">
        <v>90.681352849083225</v>
      </c>
      <c r="M135" s="60">
        <v>90.681352849083225</v>
      </c>
      <c r="N135" s="60">
        <v>100</v>
      </c>
      <c r="O135" s="60">
        <v>100</v>
      </c>
    </row>
    <row r="136" spans="1:15" s="54" customFormat="1" ht="33.75" x14ac:dyDescent="0.2">
      <c r="A136" s="50">
        <v>5073</v>
      </c>
      <c r="B136" s="50" t="s">
        <v>277</v>
      </c>
      <c r="C136" s="50" t="s">
        <v>224</v>
      </c>
      <c r="D136" s="50" t="s">
        <v>219</v>
      </c>
      <c r="E136" s="57">
        <v>14920396.08</v>
      </c>
      <c r="F136" s="57">
        <v>14920396.08</v>
      </c>
      <c r="G136" s="57">
        <v>12379436.43</v>
      </c>
      <c r="H136" s="50">
        <v>1</v>
      </c>
      <c r="I136" s="50">
        <v>1</v>
      </c>
      <c r="J136" s="50">
        <v>1</v>
      </c>
      <c r="K136" s="50" t="s">
        <v>220</v>
      </c>
      <c r="L136" s="60">
        <v>82.969891440040101</v>
      </c>
      <c r="M136" s="60">
        <v>82.969891440040101</v>
      </c>
      <c r="N136" s="60">
        <v>100</v>
      </c>
      <c r="O136" s="60">
        <v>100</v>
      </c>
    </row>
    <row r="137" spans="1:15" s="54" customFormat="1" ht="33.75" x14ac:dyDescent="0.2">
      <c r="A137" s="50">
        <v>5074</v>
      </c>
      <c r="B137" s="50" t="s">
        <v>278</v>
      </c>
      <c r="C137" s="50" t="s">
        <v>224</v>
      </c>
      <c r="D137" s="50" t="s">
        <v>219</v>
      </c>
      <c r="E137" s="57">
        <v>14423509.460000001</v>
      </c>
      <c r="F137" s="57">
        <v>14423509.460000001</v>
      </c>
      <c r="G137" s="57">
        <v>11604437.74</v>
      </c>
      <c r="H137" s="50">
        <v>1</v>
      </c>
      <c r="I137" s="50">
        <v>1</v>
      </c>
      <c r="J137" s="50">
        <v>1</v>
      </c>
      <c r="K137" s="50" t="s">
        <v>220</v>
      </c>
      <c r="L137" s="60">
        <v>80.455022213435697</v>
      </c>
      <c r="M137" s="60">
        <v>80.455022213435697</v>
      </c>
      <c r="N137" s="60">
        <v>99</v>
      </c>
      <c r="O137" s="60">
        <v>99</v>
      </c>
    </row>
    <row r="138" spans="1:15" s="54" customFormat="1" ht="33.75" x14ac:dyDescent="0.2">
      <c r="A138" s="50">
        <v>5075</v>
      </c>
      <c r="B138" s="50" t="s">
        <v>279</v>
      </c>
      <c r="C138" s="50" t="s">
        <v>224</v>
      </c>
      <c r="D138" s="50" t="s">
        <v>219</v>
      </c>
      <c r="E138" s="57">
        <v>10882095.890000001</v>
      </c>
      <c r="F138" s="57">
        <v>10882095.890000001</v>
      </c>
      <c r="G138" s="57">
        <v>8084262.3300000001</v>
      </c>
      <c r="H138" s="50">
        <v>1</v>
      </c>
      <c r="I138" s="50">
        <v>1</v>
      </c>
      <c r="J138" s="50">
        <v>1</v>
      </c>
      <c r="K138" s="50" t="s">
        <v>220</v>
      </c>
      <c r="L138" s="60">
        <v>74.289570793333624</v>
      </c>
      <c r="M138" s="60">
        <v>74.289570793333624</v>
      </c>
      <c r="N138" s="60">
        <v>100</v>
      </c>
      <c r="O138" s="60">
        <v>100</v>
      </c>
    </row>
    <row r="139" spans="1:15" s="54" customFormat="1" ht="33.75" x14ac:dyDescent="0.2">
      <c r="A139" s="50">
        <v>5076</v>
      </c>
      <c r="B139" s="50" t="s">
        <v>280</v>
      </c>
      <c r="C139" s="50" t="s">
        <v>224</v>
      </c>
      <c r="D139" s="50" t="s">
        <v>219</v>
      </c>
      <c r="E139" s="57">
        <v>9512207.7100000009</v>
      </c>
      <c r="F139" s="57">
        <v>9512207.7100000009</v>
      </c>
      <c r="G139" s="57">
        <v>8277901.5</v>
      </c>
      <c r="H139" s="50">
        <v>1</v>
      </c>
      <c r="I139" s="50">
        <v>0</v>
      </c>
      <c r="J139" s="50">
        <v>0</v>
      </c>
      <c r="K139" s="50" t="s">
        <v>220</v>
      </c>
      <c r="L139" s="60">
        <v>87.023977528346038</v>
      </c>
      <c r="M139" s="60">
        <v>87.023977528346038</v>
      </c>
      <c r="N139" s="60">
        <v>100</v>
      </c>
      <c r="O139" s="60">
        <v>100</v>
      </c>
    </row>
    <row r="140" spans="1:15" s="54" customFormat="1" ht="33.75" x14ac:dyDescent="0.2">
      <c r="A140" s="50">
        <v>5077</v>
      </c>
      <c r="B140" s="50" t="s">
        <v>281</v>
      </c>
      <c r="C140" s="50" t="s">
        <v>224</v>
      </c>
      <c r="D140" s="50" t="s">
        <v>219</v>
      </c>
      <c r="E140" s="57">
        <v>17613160</v>
      </c>
      <c r="F140" s="57">
        <v>17613160</v>
      </c>
      <c r="G140" s="57">
        <v>10795520.130000001</v>
      </c>
      <c r="H140" s="50">
        <v>1</v>
      </c>
      <c r="I140" s="50">
        <v>1</v>
      </c>
      <c r="J140" s="50">
        <v>1</v>
      </c>
      <c r="K140" s="50" t="s">
        <v>220</v>
      </c>
      <c r="L140" s="60">
        <v>61.292352593174648</v>
      </c>
      <c r="M140" s="60">
        <v>61.292352593174648</v>
      </c>
      <c r="N140" s="60">
        <v>97.05</v>
      </c>
      <c r="O140" s="60">
        <v>97.05</v>
      </c>
    </row>
    <row r="141" spans="1:15" s="54" customFormat="1" ht="45" x14ac:dyDescent="0.2">
      <c r="A141" s="50">
        <v>5079</v>
      </c>
      <c r="B141" s="50" t="s">
        <v>282</v>
      </c>
      <c r="C141" s="50" t="s">
        <v>283</v>
      </c>
      <c r="D141" s="50" t="s">
        <v>219</v>
      </c>
      <c r="E141" s="57">
        <v>23869984.23</v>
      </c>
      <c r="F141" s="57">
        <v>23869984.23</v>
      </c>
      <c r="G141" s="57">
        <v>22261947.789999999</v>
      </c>
      <c r="H141" s="50">
        <v>1</v>
      </c>
      <c r="I141" s="50">
        <v>1</v>
      </c>
      <c r="J141" s="50">
        <v>1</v>
      </c>
      <c r="K141" s="50" t="s">
        <v>220</v>
      </c>
      <c r="L141" s="60">
        <v>93.263353571976779</v>
      </c>
      <c r="M141" s="60">
        <v>93.263353571976779</v>
      </c>
      <c r="N141" s="60">
        <v>100</v>
      </c>
      <c r="O141" s="60">
        <v>100</v>
      </c>
    </row>
    <row r="142" spans="1:15" s="54" customFormat="1" ht="33.75" x14ac:dyDescent="0.2">
      <c r="A142" s="50">
        <v>5080</v>
      </c>
      <c r="B142" s="50" t="s">
        <v>284</v>
      </c>
      <c r="C142" s="50" t="s">
        <v>285</v>
      </c>
      <c r="D142" s="50" t="s">
        <v>219</v>
      </c>
      <c r="E142" s="57">
        <v>7045439.9199999999</v>
      </c>
      <c r="F142" s="57">
        <v>7045439.9199999999</v>
      </c>
      <c r="G142" s="57">
        <v>7045439.9199999999</v>
      </c>
      <c r="H142" s="50">
        <v>1</v>
      </c>
      <c r="I142" s="50">
        <v>0</v>
      </c>
      <c r="J142" s="50">
        <v>0</v>
      </c>
      <c r="K142" s="50" t="s">
        <v>220</v>
      </c>
      <c r="L142" s="60">
        <v>100</v>
      </c>
      <c r="M142" s="60">
        <v>100</v>
      </c>
      <c r="N142" s="60">
        <v>100</v>
      </c>
      <c r="O142" s="60">
        <v>100</v>
      </c>
    </row>
    <row r="143" spans="1:15" s="54" customFormat="1" ht="33.75" x14ac:dyDescent="0.2">
      <c r="A143" s="50">
        <v>5081</v>
      </c>
      <c r="B143" s="50" t="s">
        <v>286</v>
      </c>
      <c r="C143" s="50" t="s">
        <v>285</v>
      </c>
      <c r="D143" s="50" t="s">
        <v>219</v>
      </c>
      <c r="E143" s="57">
        <v>9400000</v>
      </c>
      <c r="F143" s="57">
        <v>9400000</v>
      </c>
      <c r="G143" s="57">
        <v>2819999.89</v>
      </c>
      <c r="H143" s="50">
        <v>1</v>
      </c>
      <c r="I143" s="50">
        <v>0</v>
      </c>
      <c r="J143" s="50">
        <v>0</v>
      </c>
      <c r="K143" s="50" t="s">
        <v>220</v>
      </c>
      <c r="L143" s="60">
        <v>30</v>
      </c>
      <c r="M143" s="60"/>
      <c r="N143" s="60"/>
      <c r="O143" s="60"/>
    </row>
    <row r="144" spans="1:15" s="54" customFormat="1" ht="33.75" x14ac:dyDescent="0.2">
      <c r="A144" s="50">
        <v>5082</v>
      </c>
      <c r="B144" s="50" t="s">
        <v>287</v>
      </c>
      <c r="C144" s="50" t="s">
        <v>285</v>
      </c>
      <c r="D144" s="50" t="s">
        <v>219</v>
      </c>
      <c r="E144" s="57">
        <v>5130458.76</v>
      </c>
      <c r="F144" s="57">
        <v>5130458.76</v>
      </c>
      <c r="G144" s="57">
        <v>3815893.78</v>
      </c>
      <c r="H144" s="50">
        <v>1</v>
      </c>
      <c r="I144" s="50">
        <v>0</v>
      </c>
      <c r="J144" s="50">
        <v>0</v>
      </c>
      <c r="K144" s="50" t="s">
        <v>220</v>
      </c>
      <c r="L144" s="60" t="s">
        <v>288</v>
      </c>
      <c r="M144" s="60"/>
      <c r="N144" s="60"/>
      <c r="O144" s="60"/>
    </row>
    <row r="145" spans="1:15" s="54" customFormat="1" ht="33.75" x14ac:dyDescent="0.2">
      <c r="A145" s="50">
        <v>5083</v>
      </c>
      <c r="B145" s="50" t="s">
        <v>289</v>
      </c>
      <c r="C145" s="50" t="s">
        <v>285</v>
      </c>
      <c r="D145" s="50" t="s">
        <v>219</v>
      </c>
      <c r="E145" s="57">
        <v>1448106.38</v>
      </c>
      <c r="F145" s="57">
        <v>1448106.38</v>
      </c>
      <c r="G145" s="57">
        <v>1448106.38</v>
      </c>
      <c r="H145" s="50">
        <v>1</v>
      </c>
      <c r="I145" s="50">
        <v>0</v>
      </c>
      <c r="J145" s="50">
        <v>0</v>
      </c>
      <c r="K145" s="50" t="s">
        <v>220</v>
      </c>
      <c r="L145" s="60">
        <v>100</v>
      </c>
      <c r="M145" s="60">
        <v>100</v>
      </c>
      <c r="N145" s="60">
        <v>100</v>
      </c>
      <c r="O145" s="60">
        <v>100</v>
      </c>
    </row>
    <row r="146" spans="1:15" s="54" customFormat="1" ht="33.75" x14ac:dyDescent="0.2">
      <c r="A146" s="50">
        <v>5084</v>
      </c>
      <c r="B146" s="50" t="s">
        <v>290</v>
      </c>
      <c r="C146" s="50" t="s">
        <v>285</v>
      </c>
      <c r="D146" s="50" t="s">
        <v>219</v>
      </c>
      <c r="E146" s="57">
        <v>1004850</v>
      </c>
      <c r="F146" s="57">
        <v>1004850</v>
      </c>
      <c r="G146" s="57">
        <v>1004850</v>
      </c>
      <c r="H146" s="50">
        <v>1</v>
      </c>
      <c r="I146" s="50">
        <v>0</v>
      </c>
      <c r="J146" s="50">
        <v>0</v>
      </c>
      <c r="K146" s="50" t="s">
        <v>220</v>
      </c>
      <c r="L146" s="60">
        <v>100</v>
      </c>
      <c r="M146" s="60">
        <v>100</v>
      </c>
      <c r="N146" s="60">
        <v>100</v>
      </c>
      <c r="O146" s="60">
        <v>100</v>
      </c>
    </row>
    <row r="147" spans="1:15" s="54" customFormat="1" ht="33.75" x14ac:dyDescent="0.2">
      <c r="A147" s="50">
        <v>5085</v>
      </c>
      <c r="B147" s="50" t="s">
        <v>291</v>
      </c>
      <c r="C147" s="50" t="s">
        <v>224</v>
      </c>
      <c r="D147" s="50" t="s">
        <v>219</v>
      </c>
      <c r="E147" s="57">
        <v>2448605.5099999998</v>
      </c>
      <c r="F147" s="57">
        <v>2448605.5099999998</v>
      </c>
      <c r="G147" s="57">
        <v>1275040.26</v>
      </c>
      <c r="H147" s="50">
        <v>1</v>
      </c>
      <c r="I147" s="50">
        <v>1</v>
      </c>
      <c r="J147" s="50">
        <v>1</v>
      </c>
      <c r="K147" s="50" t="s">
        <v>220</v>
      </c>
      <c r="L147" s="60">
        <v>52.072097967303854</v>
      </c>
      <c r="M147" s="60">
        <v>52.072097967303854</v>
      </c>
      <c r="N147" s="60">
        <v>42</v>
      </c>
      <c r="O147" s="60">
        <v>42</v>
      </c>
    </row>
    <row r="148" spans="1:15" s="54" customFormat="1" ht="33.75" x14ac:dyDescent="0.2">
      <c r="A148" s="50">
        <v>5086</v>
      </c>
      <c r="B148" s="50" t="s">
        <v>292</v>
      </c>
      <c r="C148" s="50" t="s">
        <v>224</v>
      </c>
      <c r="D148" s="50" t="s">
        <v>219</v>
      </c>
      <c r="E148" s="57">
        <v>6600000</v>
      </c>
      <c r="F148" s="57">
        <v>6600000</v>
      </c>
      <c r="G148" s="57">
        <v>4661793.33</v>
      </c>
      <c r="H148" s="50">
        <v>1</v>
      </c>
      <c r="I148" s="50">
        <v>0</v>
      </c>
      <c r="J148" s="50">
        <v>0</v>
      </c>
      <c r="K148" s="50" t="s">
        <v>220</v>
      </c>
      <c r="L148" s="60">
        <v>70.63323227272727</v>
      </c>
      <c r="M148" s="60">
        <v>70.63323227272727</v>
      </c>
      <c r="N148" s="60">
        <v>92.8</v>
      </c>
      <c r="O148" s="60">
        <v>92.8</v>
      </c>
    </row>
    <row r="149" spans="1:15" s="54" customFormat="1" ht="33.75" x14ac:dyDescent="0.2">
      <c r="A149" s="50">
        <v>5087</v>
      </c>
      <c r="B149" s="50" t="s">
        <v>293</v>
      </c>
      <c r="C149" s="50" t="s">
        <v>224</v>
      </c>
      <c r="D149" s="50" t="s">
        <v>219</v>
      </c>
      <c r="E149" s="57">
        <v>1673328.55</v>
      </c>
      <c r="F149" s="57">
        <v>1673328.55</v>
      </c>
      <c r="G149" s="57">
        <v>1423574.06</v>
      </c>
      <c r="H149" s="50">
        <v>1</v>
      </c>
      <c r="I149" s="50">
        <v>1</v>
      </c>
      <c r="J149" s="50">
        <v>1</v>
      </c>
      <c r="K149" s="50" t="s">
        <v>220</v>
      </c>
      <c r="L149" s="60">
        <v>85.074390202689116</v>
      </c>
      <c r="M149" s="60">
        <v>85.074390202689116</v>
      </c>
      <c r="N149" s="60">
        <v>98</v>
      </c>
      <c r="O149" s="60">
        <v>98</v>
      </c>
    </row>
    <row r="150" spans="1:15" s="54" customFormat="1" ht="33.75" x14ac:dyDescent="0.2">
      <c r="A150" s="50">
        <v>5088</v>
      </c>
      <c r="B150" s="50" t="s">
        <v>294</v>
      </c>
      <c r="C150" s="50" t="s">
        <v>224</v>
      </c>
      <c r="D150" s="50" t="s">
        <v>219</v>
      </c>
      <c r="E150" s="57">
        <v>23000000</v>
      </c>
      <c r="F150" s="57">
        <v>23000000</v>
      </c>
      <c r="G150" s="57">
        <v>14000000</v>
      </c>
      <c r="H150" s="50">
        <v>1</v>
      </c>
      <c r="I150" s="50">
        <v>1</v>
      </c>
      <c r="J150" s="50">
        <v>1</v>
      </c>
      <c r="K150" s="50" t="s">
        <v>220</v>
      </c>
      <c r="L150" s="60">
        <v>60.869565217391305</v>
      </c>
      <c r="M150" s="60">
        <v>60.869565217391305</v>
      </c>
      <c r="N150" s="60">
        <v>91.05</v>
      </c>
      <c r="O150" s="60">
        <v>91.05</v>
      </c>
    </row>
    <row r="151" spans="1:15" s="54" customFormat="1" ht="33.75" x14ac:dyDescent="0.2">
      <c r="A151" s="50">
        <v>5089</v>
      </c>
      <c r="B151" s="50" t="s">
        <v>295</v>
      </c>
      <c r="C151" s="50" t="s">
        <v>56</v>
      </c>
      <c r="D151" s="50" t="s">
        <v>219</v>
      </c>
      <c r="E151" s="57">
        <v>407998.5</v>
      </c>
      <c r="F151" s="57">
        <v>407998.5</v>
      </c>
      <c r="G151" s="57">
        <v>407895.76</v>
      </c>
      <c r="H151" s="50">
        <v>1</v>
      </c>
      <c r="I151" s="50">
        <v>1</v>
      </c>
      <c r="J151" s="50">
        <v>1</v>
      </c>
      <c r="K151" s="50" t="s">
        <v>220</v>
      </c>
      <c r="L151" s="60">
        <v>99.974818534872057</v>
      </c>
      <c r="M151" s="60">
        <v>99.974818534872057</v>
      </c>
      <c r="N151" s="60">
        <v>100</v>
      </c>
      <c r="O151" s="60">
        <v>100</v>
      </c>
    </row>
    <row r="152" spans="1:15" s="54" customFormat="1" ht="33.75" x14ac:dyDescent="0.2">
      <c r="A152" s="50">
        <v>5090</v>
      </c>
      <c r="B152" s="50" t="s">
        <v>296</v>
      </c>
      <c r="C152" s="50" t="s">
        <v>285</v>
      </c>
      <c r="D152" s="50" t="s">
        <v>219</v>
      </c>
      <c r="E152" s="57">
        <v>242546</v>
      </c>
      <c r="F152" s="57">
        <v>242546</v>
      </c>
      <c r="G152" s="57">
        <v>242545.2</v>
      </c>
      <c r="H152" s="50">
        <v>1</v>
      </c>
      <c r="I152" s="50">
        <v>0</v>
      </c>
      <c r="J152" s="50">
        <v>0</v>
      </c>
      <c r="K152" s="50" t="s">
        <v>220</v>
      </c>
      <c r="L152" s="60">
        <v>100</v>
      </c>
      <c r="M152" s="60">
        <v>100</v>
      </c>
      <c r="N152" s="60">
        <v>100</v>
      </c>
      <c r="O152" s="60">
        <v>100</v>
      </c>
    </row>
    <row r="153" spans="1:15" s="54" customFormat="1" ht="33.75" x14ac:dyDescent="0.2">
      <c r="A153" s="50">
        <v>5091</v>
      </c>
      <c r="B153" s="50" t="s">
        <v>297</v>
      </c>
      <c r="C153" s="50" t="s">
        <v>285</v>
      </c>
      <c r="D153" s="50" t="s">
        <v>219</v>
      </c>
      <c r="E153" s="57">
        <v>162850</v>
      </c>
      <c r="F153" s="57">
        <v>162850</v>
      </c>
      <c r="G153" s="57">
        <v>162849.10999999999</v>
      </c>
      <c r="H153" s="50">
        <v>1</v>
      </c>
      <c r="I153" s="50">
        <v>0</v>
      </c>
      <c r="J153" s="50">
        <v>0</v>
      </c>
      <c r="K153" s="50" t="s">
        <v>220</v>
      </c>
      <c r="L153" s="60">
        <v>100</v>
      </c>
      <c r="M153" s="60">
        <v>100</v>
      </c>
      <c r="N153" s="60">
        <v>100</v>
      </c>
      <c r="O153" s="60">
        <v>100</v>
      </c>
    </row>
    <row r="154" spans="1:15" s="54" customFormat="1" ht="33.75" x14ac:dyDescent="0.2">
      <c r="A154" s="50">
        <v>5092</v>
      </c>
      <c r="B154" s="50" t="s">
        <v>298</v>
      </c>
      <c r="C154" s="50" t="s">
        <v>285</v>
      </c>
      <c r="D154" s="50" t="s">
        <v>219</v>
      </c>
      <c r="E154" s="57">
        <v>3000000</v>
      </c>
      <c r="F154" s="57">
        <v>3000000</v>
      </c>
      <c r="G154" s="57">
        <v>2999973.48</v>
      </c>
      <c r="H154" s="50">
        <v>1</v>
      </c>
      <c r="I154" s="50">
        <v>0</v>
      </c>
      <c r="J154" s="50">
        <v>0</v>
      </c>
      <c r="K154" s="50" t="s">
        <v>220</v>
      </c>
      <c r="L154" s="60">
        <v>100</v>
      </c>
      <c r="M154" s="60">
        <v>100</v>
      </c>
      <c r="N154" s="60">
        <v>100</v>
      </c>
      <c r="O154" s="60">
        <v>100</v>
      </c>
    </row>
    <row r="155" spans="1:15" s="54" customFormat="1" ht="33.75" x14ac:dyDescent="0.2">
      <c r="A155" s="50">
        <v>5093</v>
      </c>
      <c r="B155" s="50" t="s">
        <v>299</v>
      </c>
      <c r="C155" s="50" t="s">
        <v>300</v>
      </c>
      <c r="D155" s="50" t="s">
        <v>219</v>
      </c>
      <c r="E155" s="57">
        <v>11040000</v>
      </c>
      <c r="F155" s="57">
        <v>11040000</v>
      </c>
      <c r="G155" s="57">
        <v>11039995.630000001</v>
      </c>
      <c r="H155" s="50">
        <v>1</v>
      </c>
      <c r="I155" s="50">
        <v>1</v>
      </c>
      <c r="J155" s="50">
        <v>1</v>
      </c>
      <c r="K155" s="50" t="s">
        <v>220</v>
      </c>
      <c r="L155" s="60">
        <v>99.999960416666667</v>
      </c>
      <c r="M155" s="60">
        <v>99.999960416666667</v>
      </c>
      <c r="N155" s="60">
        <v>99.41</v>
      </c>
      <c r="O155" s="60">
        <v>99.41</v>
      </c>
    </row>
    <row r="156" spans="1:15" s="54" customFormat="1" ht="33.75" x14ac:dyDescent="0.2">
      <c r="A156" s="50">
        <v>5094</v>
      </c>
      <c r="B156" s="50" t="s">
        <v>301</v>
      </c>
      <c r="C156" s="50" t="s">
        <v>300</v>
      </c>
      <c r="D156" s="50" t="s">
        <v>219</v>
      </c>
      <c r="E156" s="57">
        <v>0</v>
      </c>
      <c r="F156" s="57">
        <v>0</v>
      </c>
      <c r="G156" s="57">
        <v>0</v>
      </c>
      <c r="H156" s="50">
        <v>0</v>
      </c>
      <c r="I156" s="50">
        <v>0</v>
      </c>
      <c r="J156" s="50">
        <v>0</v>
      </c>
      <c r="K156" s="50" t="s">
        <v>220</v>
      </c>
      <c r="L156" s="60">
        <v>0</v>
      </c>
      <c r="M156" s="60">
        <v>0</v>
      </c>
      <c r="N156" s="60">
        <v>0</v>
      </c>
      <c r="O156" s="60">
        <v>0</v>
      </c>
    </row>
    <row r="157" spans="1:15" s="54" customFormat="1" ht="33.75" x14ac:dyDescent="0.2">
      <c r="A157" s="50">
        <v>5095</v>
      </c>
      <c r="B157" s="50" t="s">
        <v>302</v>
      </c>
      <c r="C157" s="50" t="s">
        <v>300</v>
      </c>
      <c r="D157" s="50" t="s">
        <v>219</v>
      </c>
      <c r="E157" s="57">
        <v>15180000</v>
      </c>
      <c r="F157" s="57">
        <v>15180000</v>
      </c>
      <c r="G157" s="57">
        <v>4549714.6399999997</v>
      </c>
      <c r="H157" s="50">
        <v>1</v>
      </c>
      <c r="I157" s="50">
        <v>1</v>
      </c>
      <c r="J157" s="50">
        <v>1</v>
      </c>
      <c r="K157" s="50" t="s">
        <v>220</v>
      </c>
      <c r="L157" s="60">
        <v>29.971769696969695</v>
      </c>
      <c r="M157" s="60">
        <v>29.971769696969695</v>
      </c>
      <c r="N157" s="60">
        <v>64.27</v>
      </c>
      <c r="O157" s="60">
        <v>64.27</v>
      </c>
    </row>
    <row r="158" spans="1:15" s="54" customFormat="1" ht="33.75" x14ac:dyDescent="0.2">
      <c r="A158" s="50">
        <v>5096</v>
      </c>
      <c r="B158" s="50" t="s">
        <v>303</v>
      </c>
      <c r="C158" s="50" t="s">
        <v>300</v>
      </c>
      <c r="D158" s="50" t="s">
        <v>219</v>
      </c>
      <c r="E158" s="57">
        <v>4862016</v>
      </c>
      <c r="F158" s="57">
        <v>4862016</v>
      </c>
      <c r="G158" s="57">
        <v>2265178.9300000002</v>
      </c>
      <c r="H158" s="50">
        <v>1</v>
      </c>
      <c r="I158" s="50">
        <v>1</v>
      </c>
      <c r="J158" s="50">
        <v>1</v>
      </c>
      <c r="K158" s="50" t="s">
        <v>220</v>
      </c>
      <c r="L158" s="60">
        <v>46.589294029472548</v>
      </c>
      <c r="M158" s="60">
        <v>46.589294029472548</v>
      </c>
      <c r="N158" s="60">
        <v>90</v>
      </c>
      <c r="O158" s="60">
        <v>90</v>
      </c>
    </row>
    <row r="159" spans="1:15" s="54" customFormat="1" ht="33.75" x14ac:dyDescent="0.2">
      <c r="A159" s="50">
        <v>5097</v>
      </c>
      <c r="B159" s="50" t="s">
        <v>304</v>
      </c>
      <c r="C159" s="50" t="s">
        <v>300</v>
      </c>
      <c r="D159" s="50" t="s">
        <v>219</v>
      </c>
      <c r="E159" s="57">
        <v>3450000</v>
      </c>
      <c r="F159" s="57">
        <v>3450000</v>
      </c>
      <c r="G159" s="57">
        <v>1631992.07</v>
      </c>
      <c r="H159" s="50">
        <v>1</v>
      </c>
      <c r="I159" s="50">
        <v>1</v>
      </c>
      <c r="J159" s="50">
        <v>1</v>
      </c>
      <c r="K159" s="50" t="s">
        <v>220</v>
      </c>
      <c r="L159" s="60">
        <v>47.304117971014492</v>
      </c>
      <c r="M159" s="60">
        <v>47.304117971014492</v>
      </c>
      <c r="N159" s="60">
        <v>100</v>
      </c>
      <c r="O159" s="60">
        <v>100</v>
      </c>
    </row>
    <row r="160" spans="1:15" s="54" customFormat="1" ht="33.75" x14ac:dyDescent="0.2">
      <c r="A160" s="50">
        <v>5098</v>
      </c>
      <c r="B160" s="50" t="s">
        <v>305</v>
      </c>
      <c r="C160" s="50" t="s">
        <v>300</v>
      </c>
      <c r="D160" s="50" t="s">
        <v>219</v>
      </c>
      <c r="E160" s="57">
        <v>10260000</v>
      </c>
      <c r="F160" s="57">
        <v>10260000</v>
      </c>
      <c r="G160" s="57">
        <v>2570649.91</v>
      </c>
      <c r="H160" s="50">
        <v>1</v>
      </c>
      <c r="I160" s="50">
        <v>1</v>
      </c>
      <c r="J160" s="50">
        <v>0</v>
      </c>
      <c r="K160" s="50" t="s">
        <v>220</v>
      </c>
      <c r="L160" s="60">
        <v>25.055067348927878</v>
      </c>
      <c r="M160" s="60">
        <v>25.055067348927878</v>
      </c>
      <c r="N160" s="60">
        <v>76.040000000000006</v>
      </c>
      <c r="O160" s="60">
        <v>76.040000000000006</v>
      </c>
    </row>
    <row r="161" spans="1:15" s="54" customFormat="1" ht="33.75" x14ac:dyDescent="0.2">
      <c r="A161" s="50">
        <v>5099</v>
      </c>
      <c r="B161" s="50" t="s">
        <v>306</v>
      </c>
      <c r="C161" s="50" t="s">
        <v>300</v>
      </c>
      <c r="D161" s="50" t="s">
        <v>219</v>
      </c>
      <c r="E161" s="57">
        <v>16560000</v>
      </c>
      <c r="F161" s="57">
        <v>16560000</v>
      </c>
      <c r="G161" s="57">
        <v>7426311.3499999996</v>
      </c>
      <c r="H161" s="50">
        <v>1</v>
      </c>
      <c r="I161" s="50">
        <v>1</v>
      </c>
      <c r="J161" s="50">
        <v>0</v>
      </c>
      <c r="K161" s="50" t="s">
        <v>220</v>
      </c>
      <c r="L161" s="60">
        <v>44.844875301932362</v>
      </c>
      <c r="M161" s="60">
        <v>44.844875301932362</v>
      </c>
      <c r="N161" s="60">
        <v>68.78</v>
      </c>
      <c r="O161" s="60">
        <v>68.78</v>
      </c>
    </row>
    <row r="162" spans="1:15" s="54" customFormat="1" ht="33.75" x14ac:dyDescent="0.2">
      <c r="A162" s="50">
        <v>5100</v>
      </c>
      <c r="B162" s="50" t="s">
        <v>307</v>
      </c>
      <c r="C162" s="50" t="s">
        <v>300</v>
      </c>
      <c r="D162" s="50" t="s">
        <v>219</v>
      </c>
      <c r="E162" s="57">
        <v>33060000</v>
      </c>
      <c r="F162" s="57">
        <v>33060000</v>
      </c>
      <c r="G162" s="57">
        <v>8604333.3900000006</v>
      </c>
      <c r="H162" s="50">
        <v>1</v>
      </c>
      <c r="I162" s="50">
        <v>1</v>
      </c>
      <c r="J162" s="50">
        <v>0</v>
      </c>
      <c r="K162" s="50" t="s">
        <v>220</v>
      </c>
      <c r="L162" s="60">
        <v>26.026416787658803</v>
      </c>
      <c r="M162" s="60">
        <v>26.026416787658803</v>
      </c>
      <c r="N162" s="60">
        <v>72.989999999999995</v>
      </c>
      <c r="O162" s="60">
        <v>72.989999999999995</v>
      </c>
    </row>
    <row r="163" spans="1:15" s="54" customFormat="1" ht="33.75" x14ac:dyDescent="0.2">
      <c r="A163" s="50">
        <v>5101</v>
      </c>
      <c r="B163" s="50" t="s">
        <v>308</v>
      </c>
      <c r="C163" s="50" t="s">
        <v>300</v>
      </c>
      <c r="D163" s="50" t="s">
        <v>219</v>
      </c>
      <c r="E163" s="57">
        <v>202916.97</v>
      </c>
      <c r="F163" s="57">
        <v>202916.97</v>
      </c>
      <c r="G163" s="57">
        <v>202916.97</v>
      </c>
      <c r="H163" s="50">
        <v>1</v>
      </c>
      <c r="I163" s="50">
        <v>1</v>
      </c>
      <c r="J163" s="50">
        <v>1</v>
      </c>
      <c r="K163" s="50" t="s">
        <v>220</v>
      </c>
      <c r="L163" s="60">
        <v>100</v>
      </c>
      <c r="M163" s="60">
        <v>100</v>
      </c>
      <c r="N163" s="60">
        <v>100</v>
      </c>
      <c r="O163" s="60">
        <v>100</v>
      </c>
    </row>
    <row r="164" spans="1:15" s="54" customFormat="1" ht="33.75" x14ac:dyDescent="0.2">
      <c r="A164" s="50">
        <v>5102</v>
      </c>
      <c r="B164" s="50" t="s">
        <v>309</v>
      </c>
      <c r="C164" s="50"/>
      <c r="D164" s="50" t="s">
        <v>219</v>
      </c>
      <c r="E164" s="57">
        <v>34190594.359999999</v>
      </c>
      <c r="F164" s="57">
        <v>34190594.359999999</v>
      </c>
      <c r="G164" s="57">
        <v>10200000</v>
      </c>
      <c r="H164" s="50">
        <v>1</v>
      </c>
      <c r="I164" s="50">
        <v>0</v>
      </c>
      <c r="J164" s="50">
        <v>0</v>
      </c>
      <c r="K164" s="50" t="s">
        <v>220</v>
      </c>
      <c r="L164" s="60">
        <v>50</v>
      </c>
      <c r="M164" s="60">
        <v>50</v>
      </c>
      <c r="N164" s="60">
        <v>50</v>
      </c>
      <c r="O164" s="60">
        <v>50</v>
      </c>
    </row>
    <row r="165" spans="1:15" s="54" customFormat="1" ht="33.75" x14ac:dyDescent="0.2">
      <c r="A165" s="50">
        <v>5103</v>
      </c>
      <c r="B165" s="50" t="s">
        <v>310</v>
      </c>
      <c r="C165" s="50" t="s">
        <v>311</v>
      </c>
      <c r="D165" s="50" t="s">
        <v>219</v>
      </c>
      <c r="E165" s="57">
        <v>2512560</v>
      </c>
      <c r="F165" s="57">
        <v>2512560</v>
      </c>
      <c r="G165" s="57">
        <v>2494549.0499999998</v>
      </c>
      <c r="H165" s="50">
        <v>1</v>
      </c>
      <c r="I165" s="50">
        <v>1</v>
      </c>
      <c r="J165" s="50">
        <v>1</v>
      </c>
      <c r="K165" s="50" t="s">
        <v>220</v>
      </c>
      <c r="L165" s="60">
        <v>99.283163387142991</v>
      </c>
      <c r="M165" s="60">
        <v>99.283163387142991</v>
      </c>
      <c r="N165" s="60">
        <v>100</v>
      </c>
      <c r="O165" s="60">
        <v>100</v>
      </c>
    </row>
    <row r="166" spans="1:15" s="54" customFormat="1" ht="33.75" x14ac:dyDescent="0.2">
      <c r="A166" s="50">
        <v>5104</v>
      </c>
      <c r="B166" s="50" t="s">
        <v>312</v>
      </c>
      <c r="C166" s="50" t="s">
        <v>300</v>
      </c>
      <c r="D166" s="50" t="s">
        <v>219</v>
      </c>
      <c r="E166" s="57">
        <v>19000000</v>
      </c>
      <c r="F166" s="57">
        <v>19000000</v>
      </c>
      <c r="G166" s="57">
        <v>5093890.33</v>
      </c>
      <c r="H166" s="50">
        <v>1</v>
      </c>
      <c r="I166" s="50">
        <v>1</v>
      </c>
      <c r="J166" s="50">
        <v>0</v>
      </c>
      <c r="K166" s="50" t="s">
        <v>220</v>
      </c>
      <c r="L166" s="60">
        <v>26.809949105263158</v>
      </c>
      <c r="M166" s="60">
        <v>26.809949105263158</v>
      </c>
      <c r="N166" s="60">
        <v>13.57</v>
      </c>
      <c r="O166" s="60">
        <v>13.57</v>
      </c>
    </row>
    <row r="167" spans="1:15" s="54" customFormat="1" ht="33.75" x14ac:dyDescent="0.2">
      <c r="A167" s="50">
        <v>5105</v>
      </c>
      <c r="B167" s="50" t="s">
        <v>313</v>
      </c>
      <c r="C167" s="50"/>
      <c r="D167" s="50" t="s">
        <v>219</v>
      </c>
      <c r="E167" s="57">
        <v>25988596.98</v>
      </c>
      <c r="F167" s="57">
        <v>25988596.98</v>
      </c>
      <c r="G167" s="57">
        <v>7433496</v>
      </c>
      <c r="H167" s="50">
        <v>0</v>
      </c>
      <c r="I167" s="50">
        <v>0</v>
      </c>
      <c r="J167" s="50">
        <v>0</v>
      </c>
      <c r="K167" s="50" t="s">
        <v>220</v>
      </c>
      <c r="L167" s="60">
        <v>30</v>
      </c>
      <c r="M167" s="60">
        <v>30</v>
      </c>
      <c r="N167" s="60">
        <v>35</v>
      </c>
      <c r="O167" s="60">
        <v>35</v>
      </c>
    </row>
    <row r="168" spans="1:15" s="54" customFormat="1" ht="33.75" x14ac:dyDescent="0.2">
      <c r="A168" s="50">
        <v>5108</v>
      </c>
      <c r="B168" s="50" t="s">
        <v>314</v>
      </c>
      <c r="C168" s="50" t="s">
        <v>285</v>
      </c>
      <c r="D168" s="50" t="s">
        <v>219</v>
      </c>
      <c r="E168" s="57">
        <v>780000</v>
      </c>
      <c r="F168" s="57">
        <v>780000</v>
      </c>
      <c r="G168" s="57">
        <v>0</v>
      </c>
      <c r="H168" s="50">
        <v>1</v>
      </c>
      <c r="I168" s="50">
        <v>0</v>
      </c>
      <c r="J168" s="50">
        <v>0</v>
      </c>
      <c r="K168" s="50" t="s">
        <v>220</v>
      </c>
      <c r="L168" s="60">
        <v>0</v>
      </c>
      <c r="M168" s="60">
        <v>0</v>
      </c>
      <c r="N168" s="60">
        <v>0</v>
      </c>
      <c r="O168" s="60">
        <v>0</v>
      </c>
    </row>
    <row r="169" spans="1:15" s="54" customFormat="1" ht="33.75" x14ac:dyDescent="0.2">
      <c r="A169" s="50">
        <v>5109</v>
      </c>
      <c r="B169" s="50" t="s">
        <v>315</v>
      </c>
      <c r="C169" s="50" t="s">
        <v>285</v>
      </c>
      <c r="D169" s="50" t="s">
        <v>219</v>
      </c>
      <c r="E169" s="57">
        <v>2010697.29</v>
      </c>
      <c r="F169" s="57">
        <v>2010697.29</v>
      </c>
      <c r="G169" s="57">
        <v>0</v>
      </c>
      <c r="H169" s="50">
        <v>1</v>
      </c>
      <c r="I169" s="50">
        <v>0</v>
      </c>
      <c r="J169" s="50">
        <v>0</v>
      </c>
      <c r="K169" s="50" t="s">
        <v>220</v>
      </c>
      <c r="L169" s="60">
        <v>0</v>
      </c>
      <c r="M169" s="60">
        <v>0</v>
      </c>
      <c r="N169" s="60">
        <v>0</v>
      </c>
      <c r="O169" s="60">
        <v>0</v>
      </c>
    </row>
    <row r="170" spans="1:15" s="54" customFormat="1" ht="33.75" x14ac:dyDescent="0.2">
      <c r="A170" s="50">
        <v>5110</v>
      </c>
      <c r="B170" s="50" t="s">
        <v>316</v>
      </c>
      <c r="C170" s="50" t="s">
        <v>285</v>
      </c>
      <c r="D170" s="50" t="s">
        <v>219</v>
      </c>
      <c r="E170" s="57">
        <v>317398.52</v>
      </c>
      <c r="F170" s="57">
        <v>317398.52</v>
      </c>
      <c r="G170" s="57">
        <v>0</v>
      </c>
      <c r="H170" s="50">
        <v>1</v>
      </c>
      <c r="I170" s="50">
        <v>0</v>
      </c>
      <c r="J170" s="50">
        <v>0</v>
      </c>
      <c r="K170" s="50" t="s">
        <v>220</v>
      </c>
      <c r="L170" s="60">
        <v>0</v>
      </c>
      <c r="M170" s="60">
        <v>0</v>
      </c>
      <c r="N170" s="60">
        <v>0</v>
      </c>
      <c r="O170" s="60">
        <v>0</v>
      </c>
    </row>
    <row r="171" spans="1:15" s="54" customFormat="1" ht="33.75" x14ac:dyDescent="0.2">
      <c r="A171" s="50">
        <v>5111</v>
      </c>
      <c r="B171" s="50" t="s">
        <v>317</v>
      </c>
      <c r="C171" s="50" t="s">
        <v>285</v>
      </c>
      <c r="D171" s="50" t="s">
        <v>219</v>
      </c>
      <c r="E171" s="57">
        <v>1600000</v>
      </c>
      <c r="F171" s="57">
        <v>1600000</v>
      </c>
      <c r="G171" s="57">
        <v>0</v>
      </c>
      <c r="H171" s="50">
        <v>1</v>
      </c>
      <c r="I171" s="50">
        <v>0</v>
      </c>
      <c r="J171" s="50">
        <v>0</v>
      </c>
      <c r="K171" s="50" t="s">
        <v>220</v>
      </c>
      <c r="L171" s="60">
        <v>0</v>
      </c>
      <c r="M171" s="60">
        <v>0</v>
      </c>
      <c r="N171" s="60">
        <v>0</v>
      </c>
      <c r="O171" s="60">
        <v>0</v>
      </c>
    </row>
    <row r="172" spans="1:15" s="54" customFormat="1" ht="33.75" x14ac:dyDescent="0.2">
      <c r="A172" s="50">
        <v>5112</v>
      </c>
      <c r="B172" s="50" t="s">
        <v>318</v>
      </c>
      <c r="C172" s="50" t="s">
        <v>285</v>
      </c>
      <c r="D172" s="50" t="s">
        <v>219</v>
      </c>
      <c r="E172" s="57">
        <v>5000000</v>
      </c>
      <c r="F172" s="57">
        <v>5000000</v>
      </c>
      <c r="G172" s="57">
        <v>0</v>
      </c>
      <c r="H172" s="50">
        <v>1</v>
      </c>
      <c r="I172" s="50">
        <v>0</v>
      </c>
      <c r="J172" s="50">
        <v>0</v>
      </c>
      <c r="K172" s="50" t="s">
        <v>220</v>
      </c>
      <c r="L172" s="60">
        <v>0</v>
      </c>
      <c r="M172" s="60">
        <v>0</v>
      </c>
      <c r="N172" s="60">
        <v>0</v>
      </c>
      <c r="O172" s="60">
        <v>0</v>
      </c>
    </row>
    <row r="173" spans="1:15" s="54" customFormat="1" ht="33.75" x14ac:dyDescent="0.2">
      <c r="A173" s="50">
        <v>5113</v>
      </c>
      <c r="B173" s="50" t="s">
        <v>319</v>
      </c>
      <c r="C173" s="50" t="s">
        <v>285</v>
      </c>
      <c r="D173" s="50" t="s">
        <v>219</v>
      </c>
      <c r="E173" s="57">
        <v>3200000</v>
      </c>
      <c r="F173" s="57">
        <v>3200000</v>
      </c>
      <c r="G173" s="57">
        <v>0</v>
      </c>
      <c r="H173" s="50">
        <v>1</v>
      </c>
      <c r="I173" s="50">
        <v>0</v>
      </c>
      <c r="J173" s="50">
        <v>0</v>
      </c>
      <c r="K173" s="50" t="s">
        <v>220</v>
      </c>
      <c r="L173" s="60">
        <v>0</v>
      </c>
      <c r="M173" s="60">
        <v>0</v>
      </c>
      <c r="N173" s="60">
        <v>0</v>
      </c>
      <c r="O173" s="60">
        <v>0</v>
      </c>
    </row>
    <row r="174" spans="1:15" s="54" customFormat="1" ht="33.75" x14ac:dyDescent="0.2">
      <c r="A174" s="50">
        <v>5114</v>
      </c>
      <c r="B174" s="50" t="s">
        <v>320</v>
      </c>
      <c r="C174" s="50" t="s">
        <v>285</v>
      </c>
      <c r="D174" s="50" t="s">
        <v>219</v>
      </c>
      <c r="E174" s="57">
        <v>3375000</v>
      </c>
      <c r="F174" s="57">
        <v>3375000</v>
      </c>
      <c r="G174" s="57">
        <v>0</v>
      </c>
      <c r="H174" s="50">
        <v>1</v>
      </c>
      <c r="I174" s="50">
        <v>0</v>
      </c>
      <c r="J174" s="50">
        <v>0</v>
      </c>
      <c r="K174" s="50" t="s">
        <v>220</v>
      </c>
      <c r="L174" s="60">
        <v>0</v>
      </c>
      <c r="M174" s="60">
        <v>0</v>
      </c>
      <c r="N174" s="60">
        <v>0</v>
      </c>
      <c r="O174" s="60">
        <v>0</v>
      </c>
    </row>
    <row r="175" spans="1:15" s="54" customFormat="1" ht="33.75" x14ac:dyDescent="0.2">
      <c r="A175" s="50">
        <v>5115</v>
      </c>
      <c r="B175" s="50" t="s">
        <v>321</v>
      </c>
      <c r="C175" s="50" t="s">
        <v>285</v>
      </c>
      <c r="D175" s="50" t="s">
        <v>219</v>
      </c>
      <c r="E175" s="57">
        <v>2300000</v>
      </c>
      <c r="F175" s="57">
        <v>2300000</v>
      </c>
      <c r="G175" s="57">
        <v>0</v>
      </c>
      <c r="H175" s="50">
        <v>1</v>
      </c>
      <c r="I175" s="50">
        <v>0</v>
      </c>
      <c r="J175" s="50">
        <v>0</v>
      </c>
      <c r="K175" s="50" t="s">
        <v>220</v>
      </c>
      <c r="L175" s="60">
        <v>0</v>
      </c>
      <c r="M175" s="60">
        <v>0</v>
      </c>
      <c r="N175" s="60">
        <v>0</v>
      </c>
      <c r="O175" s="60">
        <v>0</v>
      </c>
    </row>
    <row r="176" spans="1:15" s="54" customFormat="1" ht="33.75" x14ac:dyDescent="0.2">
      <c r="A176" s="50">
        <v>5116</v>
      </c>
      <c r="B176" s="50" t="s">
        <v>322</v>
      </c>
      <c r="C176" s="50" t="s">
        <v>285</v>
      </c>
      <c r="D176" s="50" t="s">
        <v>219</v>
      </c>
      <c r="E176" s="57">
        <v>2300000</v>
      </c>
      <c r="F176" s="57">
        <v>2300000</v>
      </c>
      <c r="G176" s="57">
        <v>0</v>
      </c>
      <c r="H176" s="50">
        <v>1</v>
      </c>
      <c r="I176" s="50">
        <v>0</v>
      </c>
      <c r="J176" s="50">
        <v>0</v>
      </c>
      <c r="K176" s="50" t="s">
        <v>220</v>
      </c>
      <c r="L176" s="60">
        <v>0</v>
      </c>
      <c r="M176" s="60">
        <v>0</v>
      </c>
      <c r="N176" s="60">
        <v>0</v>
      </c>
      <c r="O176" s="60">
        <v>0</v>
      </c>
    </row>
    <row r="177" spans="1:15" s="54" customFormat="1" ht="33.75" x14ac:dyDescent="0.2">
      <c r="A177" s="50">
        <v>5117</v>
      </c>
      <c r="B177" s="50" t="s">
        <v>323</v>
      </c>
      <c r="C177" s="50" t="s">
        <v>285</v>
      </c>
      <c r="D177" s="50" t="s">
        <v>219</v>
      </c>
      <c r="E177" s="57">
        <v>7000000</v>
      </c>
      <c r="F177" s="57">
        <v>7000000</v>
      </c>
      <c r="G177" s="57">
        <v>0</v>
      </c>
      <c r="H177" s="50">
        <v>1</v>
      </c>
      <c r="I177" s="50">
        <v>0</v>
      </c>
      <c r="J177" s="50">
        <v>0</v>
      </c>
      <c r="K177" s="50" t="s">
        <v>220</v>
      </c>
      <c r="L177" s="60">
        <v>0</v>
      </c>
      <c r="M177" s="60">
        <v>0</v>
      </c>
      <c r="N177" s="60">
        <v>0</v>
      </c>
      <c r="O177" s="60">
        <v>0</v>
      </c>
    </row>
    <row r="178" spans="1:15" s="54" customFormat="1" ht="33.75" x14ac:dyDescent="0.2">
      <c r="A178" s="50">
        <v>5118</v>
      </c>
      <c r="B178" s="50" t="s">
        <v>324</v>
      </c>
      <c r="C178" s="50" t="s">
        <v>285</v>
      </c>
      <c r="D178" s="50" t="s">
        <v>219</v>
      </c>
      <c r="E178" s="57">
        <v>2500000</v>
      </c>
      <c r="F178" s="57">
        <v>2500000</v>
      </c>
      <c r="G178" s="57">
        <v>0</v>
      </c>
      <c r="H178" s="50">
        <v>1</v>
      </c>
      <c r="I178" s="50">
        <v>0</v>
      </c>
      <c r="J178" s="50">
        <v>0</v>
      </c>
      <c r="K178" s="50" t="s">
        <v>220</v>
      </c>
      <c r="L178" s="60">
        <v>0</v>
      </c>
      <c r="M178" s="60">
        <v>0</v>
      </c>
      <c r="N178" s="60">
        <v>0</v>
      </c>
      <c r="O178" s="60">
        <v>0</v>
      </c>
    </row>
    <row r="179" spans="1:15" s="54" customFormat="1" ht="33.75" x14ac:dyDescent="0.2">
      <c r="A179" s="50">
        <v>5119</v>
      </c>
      <c r="B179" s="50" t="s">
        <v>325</v>
      </c>
      <c r="C179" s="50" t="s">
        <v>285</v>
      </c>
      <c r="D179" s="50" t="s">
        <v>219</v>
      </c>
      <c r="E179" s="57">
        <v>3500000</v>
      </c>
      <c r="F179" s="57">
        <v>3500000</v>
      </c>
      <c r="G179" s="57">
        <v>0</v>
      </c>
      <c r="H179" s="50">
        <v>1</v>
      </c>
      <c r="I179" s="50">
        <v>0</v>
      </c>
      <c r="J179" s="50">
        <v>0</v>
      </c>
      <c r="K179" s="50" t="s">
        <v>220</v>
      </c>
      <c r="L179" s="60">
        <v>0</v>
      </c>
      <c r="M179" s="60">
        <v>0</v>
      </c>
      <c r="N179" s="60">
        <v>0</v>
      </c>
      <c r="O179" s="60">
        <v>0</v>
      </c>
    </row>
    <row r="180" spans="1:15" s="54" customFormat="1" ht="33.75" x14ac:dyDescent="0.2">
      <c r="A180" s="50">
        <v>5120</v>
      </c>
      <c r="B180" s="50" t="s">
        <v>325</v>
      </c>
      <c r="C180" s="50" t="s">
        <v>285</v>
      </c>
      <c r="D180" s="50" t="s">
        <v>219</v>
      </c>
      <c r="E180" s="57">
        <v>6500000</v>
      </c>
      <c r="F180" s="57">
        <v>6500000</v>
      </c>
      <c r="G180" s="57">
        <v>0</v>
      </c>
      <c r="H180" s="50">
        <v>1</v>
      </c>
      <c r="I180" s="50">
        <v>0</v>
      </c>
      <c r="J180" s="50">
        <v>0</v>
      </c>
      <c r="K180" s="50" t="s">
        <v>220</v>
      </c>
      <c r="L180" s="60">
        <v>0</v>
      </c>
      <c r="M180" s="60">
        <v>0</v>
      </c>
      <c r="N180" s="60">
        <v>0</v>
      </c>
      <c r="O180" s="60">
        <v>0</v>
      </c>
    </row>
    <row r="181" spans="1:15" s="54" customFormat="1" ht="33.75" x14ac:dyDescent="0.2">
      <c r="A181" s="50">
        <v>5121</v>
      </c>
      <c r="B181" s="50" t="s">
        <v>326</v>
      </c>
      <c r="C181" s="50" t="s">
        <v>285</v>
      </c>
      <c r="D181" s="50" t="s">
        <v>219</v>
      </c>
      <c r="E181" s="57">
        <v>11000000</v>
      </c>
      <c r="F181" s="57">
        <v>11000000</v>
      </c>
      <c r="G181" s="57">
        <v>0</v>
      </c>
      <c r="H181" s="50">
        <v>1</v>
      </c>
      <c r="I181" s="50">
        <v>0</v>
      </c>
      <c r="J181" s="50">
        <v>0</v>
      </c>
      <c r="K181" s="50" t="s">
        <v>220</v>
      </c>
      <c r="L181" s="60">
        <v>0</v>
      </c>
      <c r="M181" s="60">
        <v>0</v>
      </c>
      <c r="N181" s="60">
        <v>0</v>
      </c>
      <c r="O181" s="60">
        <v>0</v>
      </c>
    </row>
    <row r="182" spans="1:15" s="54" customFormat="1" ht="33.75" x14ac:dyDescent="0.2">
      <c r="A182" s="50">
        <v>5122</v>
      </c>
      <c r="B182" s="50" t="s">
        <v>327</v>
      </c>
      <c r="C182" s="50" t="s">
        <v>285</v>
      </c>
      <c r="D182" s="50" t="s">
        <v>219</v>
      </c>
      <c r="E182" s="57">
        <v>1700000</v>
      </c>
      <c r="F182" s="57">
        <v>1700000</v>
      </c>
      <c r="G182" s="57">
        <v>0</v>
      </c>
      <c r="H182" s="50">
        <v>1</v>
      </c>
      <c r="I182" s="50">
        <v>0</v>
      </c>
      <c r="J182" s="50">
        <v>0</v>
      </c>
      <c r="K182" s="50" t="s">
        <v>220</v>
      </c>
      <c r="L182" s="60">
        <v>0</v>
      </c>
      <c r="M182" s="60">
        <v>0</v>
      </c>
      <c r="N182" s="60">
        <v>0</v>
      </c>
      <c r="O182" s="60">
        <v>0</v>
      </c>
    </row>
    <row r="183" spans="1:15" s="54" customFormat="1" ht="33.75" x14ac:dyDescent="0.2">
      <c r="A183" s="50">
        <v>5123</v>
      </c>
      <c r="B183" s="50" t="s">
        <v>328</v>
      </c>
      <c r="C183" s="50" t="s">
        <v>285</v>
      </c>
      <c r="D183" s="50" t="s">
        <v>219</v>
      </c>
      <c r="E183" s="57">
        <v>4800000</v>
      </c>
      <c r="F183" s="57">
        <v>4800000</v>
      </c>
      <c r="G183" s="57">
        <v>0</v>
      </c>
      <c r="H183" s="50">
        <v>1</v>
      </c>
      <c r="I183" s="50">
        <v>0</v>
      </c>
      <c r="J183" s="50">
        <v>0</v>
      </c>
      <c r="K183" s="50" t="s">
        <v>220</v>
      </c>
      <c r="L183" s="60">
        <v>0</v>
      </c>
      <c r="M183" s="60">
        <v>0</v>
      </c>
      <c r="N183" s="60">
        <v>0</v>
      </c>
      <c r="O183" s="60">
        <v>0</v>
      </c>
    </row>
    <row r="184" spans="1:15" s="54" customFormat="1" ht="33.75" x14ac:dyDescent="0.2">
      <c r="A184" s="50">
        <v>5124</v>
      </c>
      <c r="B184" s="50" t="s">
        <v>329</v>
      </c>
      <c r="C184" s="50" t="s">
        <v>285</v>
      </c>
      <c r="D184" s="50" t="s">
        <v>219</v>
      </c>
      <c r="E184" s="57">
        <v>1500000</v>
      </c>
      <c r="F184" s="57">
        <v>1500000</v>
      </c>
      <c r="G184" s="57">
        <v>0</v>
      </c>
      <c r="H184" s="50">
        <v>1</v>
      </c>
      <c r="I184" s="50">
        <v>0</v>
      </c>
      <c r="J184" s="50">
        <v>0</v>
      </c>
      <c r="K184" s="50" t="s">
        <v>220</v>
      </c>
      <c r="L184" s="60">
        <v>0</v>
      </c>
      <c r="M184" s="60">
        <v>0</v>
      </c>
      <c r="N184" s="60">
        <v>0</v>
      </c>
      <c r="O184" s="60">
        <v>0</v>
      </c>
    </row>
    <row r="185" spans="1:15" s="54" customFormat="1" ht="33.75" x14ac:dyDescent="0.2">
      <c r="A185" s="50">
        <v>5125</v>
      </c>
      <c r="B185" s="50" t="s">
        <v>330</v>
      </c>
      <c r="C185" s="50" t="s">
        <v>285</v>
      </c>
      <c r="D185" s="50" t="s">
        <v>219</v>
      </c>
      <c r="E185" s="57">
        <v>10403101.289999999</v>
      </c>
      <c r="F185" s="57">
        <v>10403101.289999999</v>
      </c>
      <c r="G185" s="57">
        <v>0</v>
      </c>
      <c r="H185" s="50">
        <v>1</v>
      </c>
      <c r="I185" s="50">
        <v>0</v>
      </c>
      <c r="J185" s="50">
        <v>0</v>
      </c>
      <c r="K185" s="50" t="s">
        <v>220</v>
      </c>
      <c r="L185" s="60">
        <v>0</v>
      </c>
      <c r="M185" s="60">
        <v>0</v>
      </c>
      <c r="N185" s="60">
        <v>0</v>
      </c>
      <c r="O185" s="60">
        <v>0</v>
      </c>
    </row>
    <row r="186" spans="1:15" s="54" customFormat="1" ht="33.75" x14ac:dyDescent="0.2">
      <c r="A186" s="61">
        <v>9001</v>
      </c>
      <c r="B186" s="61" t="s">
        <v>331</v>
      </c>
      <c r="C186" s="61" t="s">
        <v>56</v>
      </c>
      <c r="D186" s="61" t="s">
        <v>219</v>
      </c>
      <c r="E186" s="62">
        <v>1478671.38</v>
      </c>
      <c r="F186" s="62">
        <v>1478671.38</v>
      </c>
      <c r="G186" s="62">
        <v>1478660.61</v>
      </c>
      <c r="H186" s="62">
        <v>1</v>
      </c>
      <c r="I186" s="62">
        <v>1</v>
      </c>
      <c r="J186" s="62">
        <v>1</v>
      </c>
      <c r="K186" s="63" t="s">
        <v>220</v>
      </c>
      <c r="L186" s="64">
        <f>+G186/E186%</f>
        <v>99.999271643439812</v>
      </c>
      <c r="M186" s="64">
        <f t="shared" ref="M186" si="0">+G186/F186%</f>
        <v>99.999271643439812</v>
      </c>
      <c r="N186" s="64">
        <v>100</v>
      </c>
      <c r="O186" s="64">
        <v>100</v>
      </c>
    </row>
    <row r="187" spans="1:15" s="54" customFormat="1" x14ac:dyDescent="0.2">
      <c r="A187" s="65"/>
      <c r="B187" s="65"/>
      <c r="C187" s="65"/>
      <c r="D187" s="65"/>
      <c r="E187" s="66"/>
      <c r="F187" s="66"/>
      <c r="G187" s="66"/>
      <c r="H187" s="65"/>
      <c r="I187" s="65"/>
      <c r="J187" s="65"/>
      <c r="K187" s="65"/>
      <c r="L187" s="67"/>
      <c r="M187" s="67"/>
      <c r="N187" s="67"/>
      <c r="O187" s="67"/>
    </row>
    <row r="188" spans="1:15" ht="25.5" customHeight="1" x14ac:dyDescent="0.2">
      <c r="E188" s="70">
        <f>SUM(E5:E187)</f>
        <v>1072722920.8099999</v>
      </c>
      <c r="F188" s="70">
        <f>SUM(F5:F187)</f>
        <v>1072722920.8099999</v>
      </c>
      <c r="G188" s="70">
        <f>SUM(G5:G186)</f>
        <v>604087155.17999995</v>
      </c>
      <c r="H188">
        <v>1</v>
      </c>
      <c r="I188">
        <v>1</v>
      </c>
      <c r="J188">
        <v>1</v>
      </c>
      <c r="K188" s="54" t="s">
        <v>220</v>
      </c>
      <c r="L188">
        <v>99.999271643439812</v>
      </c>
      <c r="M188">
        <v>99.999271643439812</v>
      </c>
      <c r="N188">
        <v>100</v>
      </c>
      <c r="O188">
        <v>100</v>
      </c>
    </row>
    <row r="190" spans="1:15" x14ac:dyDescent="0.2">
      <c r="C190" s="71" t="s">
        <v>332</v>
      </c>
      <c r="D190" s="71"/>
      <c r="G190" s="71" t="s">
        <v>333</v>
      </c>
      <c r="H190" s="71"/>
      <c r="I190" s="71"/>
      <c r="J190" s="71"/>
    </row>
    <row r="191" spans="1:15" x14ac:dyDescent="0.2">
      <c r="C191" s="71" t="s">
        <v>334</v>
      </c>
      <c r="D191" s="71"/>
      <c r="G191" s="71" t="s">
        <v>335</v>
      </c>
      <c r="H191" s="71"/>
      <c r="I191" s="71"/>
      <c r="J191" s="71"/>
    </row>
    <row r="192" spans="1:15" x14ac:dyDescent="0.2">
      <c r="C192" s="71"/>
      <c r="D192" s="71"/>
      <c r="G192" s="71"/>
      <c r="H192" s="71"/>
      <c r="I192" s="71"/>
      <c r="J192" s="71"/>
    </row>
    <row r="193" spans="3:10" x14ac:dyDescent="0.2">
      <c r="C193" s="71" t="s">
        <v>336</v>
      </c>
      <c r="D193" s="71"/>
      <c r="G193" s="71" t="s">
        <v>337</v>
      </c>
      <c r="H193" s="71"/>
      <c r="I193" s="71"/>
      <c r="J193" s="71"/>
    </row>
  </sheetData>
  <mergeCells count="14">
    <mergeCell ref="C190:D190"/>
    <mergeCell ref="G190:J190"/>
    <mergeCell ref="C191:D192"/>
    <mergeCell ref="G191:J192"/>
    <mergeCell ref="C193:D193"/>
    <mergeCell ref="G193:J193"/>
    <mergeCell ref="A2:O2"/>
    <mergeCell ref="A3:A4"/>
    <mergeCell ref="B3:B4"/>
    <mergeCell ref="C3:C4"/>
    <mergeCell ref="D3:D4"/>
    <mergeCell ref="H3:K3"/>
    <mergeCell ref="L3:M3"/>
    <mergeCell ref="N3:O3"/>
  </mergeCells>
  <dataValidations count="1">
    <dataValidation allowBlank="1" showErrorMessage="1" prompt="Clave asignada al programa/proyecto" sqref="A3 A68:A187" xr:uid="{B5BC18B3-6F23-45E4-89EE-AD8213335B3E}"/>
  </dataValidations>
  <pageMargins left="0.7" right="0.7" top="0.75" bottom="0.75" header="0.3" footer="0.3"/>
  <pageSetup paperSize="5" scale="55" fitToHeight="0" orientation="landscape" r:id="rId1"/>
  <rowBreaks count="2" manualBreakCount="2">
    <brk id="152" max="14" man="1"/>
    <brk id="18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D561-54CC-45FF-A9ED-4833069D4FB4}">
  <sheetPr>
    <pageSetUpPr fitToPage="1"/>
  </sheetPr>
  <dimension ref="A1:R79"/>
  <sheetViews>
    <sheetView showGridLines="0" tabSelected="1" zoomScaleNormal="100" workbookViewId="0">
      <selection activeCell="O32" sqref="O32"/>
    </sheetView>
  </sheetViews>
  <sheetFormatPr baseColWidth="10" defaultColWidth="12" defaultRowHeight="11.25" x14ac:dyDescent="0.2"/>
  <cols>
    <col min="1" max="1" width="30.5" style="119" customWidth="1"/>
    <col min="2" max="2" width="42.6640625" style="119" customWidth="1"/>
    <col min="3" max="3" width="78" style="151" customWidth="1"/>
    <col min="4" max="4" width="8.1640625" style="119" bestFit="1" customWidth="1"/>
    <col min="5" max="5" width="14.33203125" style="119" customWidth="1"/>
    <col min="6" max="7" width="17" style="119" bestFit="1" customWidth="1"/>
    <col min="8" max="8" width="12.5" style="119" bestFit="1" customWidth="1"/>
    <col min="9" max="9" width="11.1640625" style="119" bestFit="1" customWidth="1"/>
    <col min="10" max="10" width="10.5" style="152" bestFit="1" customWidth="1"/>
    <col min="11" max="11" width="12.6640625" style="119" customWidth="1"/>
    <col min="12" max="13" width="11.83203125" style="119" customWidth="1"/>
    <col min="14" max="14" width="12.5" style="119" bestFit="1" customWidth="1"/>
    <col min="15" max="15" width="11.1640625" style="119" bestFit="1" customWidth="1"/>
    <col min="16" max="16" width="15" style="129" bestFit="1" customWidth="1"/>
    <col min="17" max="18" width="13" style="119" bestFit="1" customWidth="1"/>
    <col min="19" max="16384" width="12" style="119"/>
  </cols>
  <sheetData>
    <row r="1" spans="1:18" s="74" customFormat="1" ht="51.75" customHeight="1" x14ac:dyDescent="0.2">
      <c r="A1" s="72" t="s">
        <v>338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1:18" s="74" customFormat="1" ht="12.75" customHeight="1" x14ac:dyDescent="0.2">
      <c r="A2" s="75" t="s">
        <v>16</v>
      </c>
      <c r="B2" s="75" t="s">
        <v>0</v>
      </c>
      <c r="C2" s="75" t="s">
        <v>5</v>
      </c>
      <c r="D2" s="76"/>
      <c r="E2" s="77"/>
      <c r="F2" s="78" t="s">
        <v>2</v>
      </c>
      <c r="G2" s="79"/>
      <c r="H2" s="80"/>
      <c r="I2" s="81" t="s">
        <v>8</v>
      </c>
      <c r="J2" s="78"/>
      <c r="K2" s="82"/>
      <c r="L2" s="83" t="s">
        <v>15</v>
      </c>
      <c r="M2" s="84"/>
      <c r="N2" s="85" t="s">
        <v>14</v>
      </c>
      <c r="O2" s="86"/>
      <c r="P2" s="73"/>
    </row>
    <row r="3" spans="1:18" s="74" customFormat="1" ht="36.6" customHeight="1" x14ac:dyDescent="0.2">
      <c r="A3" s="87"/>
      <c r="B3" s="87"/>
      <c r="C3" s="87"/>
      <c r="D3" s="88" t="s">
        <v>1</v>
      </c>
      <c r="E3" s="12" t="s">
        <v>3</v>
      </c>
      <c r="F3" s="12" t="s">
        <v>4</v>
      </c>
      <c r="G3" s="12" t="s">
        <v>6</v>
      </c>
      <c r="H3" s="12" t="s">
        <v>9</v>
      </c>
      <c r="I3" s="12" t="s">
        <v>4</v>
      </c>
      <c r="J3" s="12" t="s">
        <v>7</v>
      </c>
      <c r="K3" s="12" t="s">
        <v>23</v>
      </c>
      <c r="L3" s="12" t="s">
        <v>10</v>
      </c>
      <c r="M3" s="12" t="s">
        <v>11</v>
      </c>
      <c r="N3" s="13" t="s">
        <v>12</v>
      </c>
      <c r="O3" s="13" t="s">
        <v>13</v>
      </c>
      <c r="P3" s="73"/>
    </row>
    <row r="4" spans="1:18" s="74" customFormat="1" ht="22.5" x14ac:dyDescent="0.2">
      <c r="A4" s="89" t="s">
        <v>339</v>
      </c>
      <c r="B4" s="90" t="s">
        <v>340</v>
      </c>
      <c r="C4" s="91" t="s">
        <v>341</v>
      </c>
      <c r="D4" s="89">
        <v>1113225</v>
      </c>
      <c r="E4" s="92">
        <v>0</v>
      </c>
      <c r="F4" s="93">
        <v>2134600.69</v>
      </c>
      <c r="G4" s="94">
        <v>1647782.13</v>
      </c>
      <c r="H4" s="95">
        <v>1</v>
      </c>
      <c r="I4" s="95">
        <v>1</v>
      </c>
      <c r="J4" s="95">
        <v>0.98</v>
      </c>
      <c r="K4" s="95" t="s">
        <v>342</v>
      </c>
      <c r="L4" s="96">
        <f>G4/F4</f>
        <v>0.77193928481302976</v>
      </c>
      <c r="M4" s="96">
        <f>L4</f>
        <v>0.77193928481302976</v>
      </c>
      <c r="N4" s="97">
        <v>1</v>
      </c>
      <c r="O4" s="97">
        <v>1</v>
      </c>
      <c r="P4" s="73"/>
    </row>
    <row r="5" spans="1:18" s="74" customFormat="1" ht="22.5" x14ac:dyDescent="0.2">
      <c r="A5" s="89" t="s">
        <v>343</v>
      </c>
      <c r="B5" s="90" t="s">
        <v>340</v>
      </c>
      <c r="C5" s="90" t="s">
        <v>344</v>
      </c>
      <c r="D5" s="89">
        <v>1113225</v>
      </c>
      <c r="E5" s="92">
        <v>0</v>
      </c>
      <c r="F5" s="93">
        <v>89320</v>
      </c>
      <c r="G5" s="98">
        <v>89320</v>
      </c>
      <c r="H5" s="95">
        <v>1</v>
      </c>
      <c r="I5" s="95">
        <v>1</v>
      </c>
      <c r="J5" s="95">
        <v>1</v>
      </c>
      <c r="K5" s="99" t="s">
        <v>345</v>
      </c>
      <c r="L5" s="96">
        <f t="shared" ref="L5:L10" si="0">G5/F5</f>
        <v>1</v>
      </c>
      <c r="M5" s="96">
        <f t="shared" ref="M5:M10" si="1">L5</f>
        <v>1</v>
      </c>
      <c r="N5" s="100">
        <v>1</v>
      </c>
      <c r="O5" s="100">
        <v>1</v>
      </c>
      <c r="P5" s="73"/>
    </row>
    <row r="6" spans="1:18" s="74" customFormat="1" ht="33.75" x14ac:dyDescent="0.2">
      <c r="A6" s="89" t="s">
        <v>346</v>
      </c>
      <c r="B6" s="90" t="s">
        <v>340</v>
      </c>
      <c r="C6" s="90" t="s">
        <v>347</v>
      </c>
      <c r="D6" s="89">
        <v>1113225</v>
      </c>
      <c r="E6" s="92">
        <v>0</v>
      </c>
      <c r="F6" s="93">
        <v>9000000</v>
      </c>
      <c r="G6" s="98">
        <v>0</v>
      </c>
      <c r="H6" s="95">
        <v>1</v>
      </c>
      <c r="I6" s="95">
        <v>1</v>
      </c>
      <c r="J6" s="95">
        <v>0</v>
      </c>
      <c r="K6" s="99" t="s">
        <v>220</v>
      </c>
      <c r="L6" s="96">
        <f t="shared" si="0"/>
        <v>0</v>
      </c>
      <c r="M6" s="96">
        <f t="shared" si="1"/>
        <v>0</v>
      </c>
      <c r="N6" s="100">
        <v>0</v>
      </c>
      <c r="O6" s="100">
        <v>0</v>
      </c>
      <c r="P6" s="73"/>
    </row>
    <row r="7" spans="1:18" s="74" customFormat="1" ht="22.5" x14ac:dyDescent="0.2">
      <c r="A7" s="89" t="s">
        <v>348</v>
      </c>
      <c r="B7" s="90" t="s">
        <v>340</v>
      </c>
      <c r="C7" s="101" t="s">
        <v>349</v>
      </c>
      <c r="D7" s="89">
        <v>1113225</v>
      </c>
      <c r="E7" s="92">
        <v>0</v>
      </c>
      <c r="F7" s="102">
        <v>2004141.58</v>
      </c>
      <c r="G7" s="98">
        <v>1871188.66</v>
      </c>
      <c r="H7" s="95">
        <v>1</v>
      </c>
      <c r="I7" s="95">
        <v>1</v>
      </c>
      <c r="J7" s="95">
        <v>0.85</v>
      </c>
      <c r="K7" s="95" t="s">
        <v>342</v>
      </c>
      <c r="L7" s="96">
        <f t="shared" si="0"/>
        <v>0.93366091431524501</v>
      </c>
      <c r="M7" s="96">
        <f t="shared" si="1"/>
        <v>0.93366091431524501</v>
      </c>
      <c r="N7" s="100">
        <v>1</v>
      </c>
      <c r="O7" s="100">
        <v>1</v>
      </c>
      <c r="Q7" s="73"/>
    </row>
    <row r="8" spans="1:18" s="74" customFormat="1" ht="22.5" x14ac:dyDescent="0.2">
      <c r="A8" s="89" t="s">
        <v>350</v>
      </c>
      <c r="B8" s="90" t="s">
        <v>340</v>
      </c>
      <c r="C8" s="101" t="s">
        <v>351</v>
      </c>
      <c r="D8" s="89">
        <v>1113225</v>
      </c>
      <c r="E8" s="92">
        <v>0</v>
      </c>
      <c r="F8" s="102">
        <v>112520</v>
      </c>
      <c r="G8" s="98">
        <v>112520</v>
      </c>
      <c r="H8" s="95">
        <v>1</v>
      </c>
      <c r="I8" s="95">
        <v>1</v>
      </c>
      <c r="J8" s="95">
        <v>1</v>
      </c>
      <c r="K8" s="99" t="s">
        <v>345</v>
      </c>
      <c r="L8" s="96">
        <f t="shared" si="0"/>
        <v>1</v>
      </c>
      <c r="M8" s="96">
        <f t="shared" si="1"/>
        <v>1</v>
      </c>
      <c r="N8" s="100">
        <v>1</v>
      </c>
      <c r="O8" s="100">
        <v>1</v>
      </c>
      <c r="P8" s="73"/>
    </row>
    <row r="9" spans="1:18" s="74" customFormat="1" ht="22.5" x14ac:dyDescent="0.2">
      <c r="A9" s="89" t="s">
        <v>352</v>
      </c>
      <c r="B9" s="90" t="s">
        <v>340</v>
      </c>
      <c r="C9" s="103" t="s">
        <v>353</v>
      </c>
      <c r="D9" s="89">
        <v>1113225</v>
      </c>
      <c r="E9" s="92">
        <v>0</v>
      </c>
      <c r="F9" s="93">
        <v>168200</v>
      </c>
      <c r="G9" s="98">
        <v>0</v>
      </c>
      <c r="H9" s="95">
        <v>1</v>
      </c>
      <c r="I9" s="95">
        <v>1</v>
      </c>
      <c r="J9" s="95">
        <v>0</v>
      </c>
      <c r="K9" s="99" t="s">
        <v>345</v>
      </c>
      <c r="L9" s="96">
        <f t="shared" si="0"/>
        <v>0</v>
      </c>
      <c r="M9" s="96">
        <f t="shared" si="1"/>
        <v>0</v>
      </c>
      <c r="N9" s="104">
        <v>0</v>
      </c>
      <c r="O9" s="104">
        <v>0</v>
      </c>
    </row>
    <row r="10" spans="1:18" s="74" customFormat="1" ht="22.5" x14ac:dyDescent="0.2">
      <c r="A10" s="89" t="s">
        <v>354</v>
      </c>
      <c r="B10" s="90" t="s">
        <v>340</v>
      </c>
      <c r="C10" s="103" t="s">
        <v>355</v>
      </c>
      <c r="D10" s="89">
        <v>1113225</v>
      </c>
      <c r="E10" s="92">
        <v>0</v>
      </c>
      <c r="F10" s="93">
        <v>4469867.59</v>
      </c>
      <c r="G10" s="98">
        <v>0</v>
      </c>
      <c r="H10" s="95">
        <v>1</v>
      </c>
      <c r="I10" s="95">
        <v>1</v>
      </c>
      <c r="J10" s="95">
        <v>0</v>
      </c>
      <c r="K10" s="95" t="s">
        <v>342</v>
      </c>
      <c r="L10" s="96">
        <f t="shared" si="0"/>
        <v>0</v>
      </c>
      <c r="M10" s="96">
        <f t="shared" si="1"/>
        <v>0</v>
      </c>
      <c r="N10" s="104">
        <v>0</v>
      </c>
      <c r="O10" s="104">
        <v>0</v>
      </c>
      <c r="P10" s="73"/>
    </row>
    <row r="11" spans="1:18" s="113" customFormat="1" ht="36.6" customHeight="1" x14ac:dyDescent="0.2">
      <c r="A11" s="105" t="s">
        <v>356</v>
      </c>
      <c r="B11" s="106" t="s">
        <v>357</v>
      </c>
      <c r="C11" s="105" t="s">
        <v>358</v>
      </c>
      <c r="D11" s="107">
        <v>1113225</v>
      </c>
      <c r="E11" s="108">
        <f>SUM(E4:E6)</f>
        <v>0</v>
      </c>
      <c r="F11" s="109">
        <f>SUM(F4:F10)</f>
        <v>17978649.859999999</v>
      </c>
      <c r="G11" s="109">
        <f>SUM(G4:G10)</f>
        <v>3720810.79</v>
      </c>
      <c r="H11" s="110" t="s">
        <v>359</v>
      </c>
      <c r="I11" s="110" t="s">
        <v>359</v>
      </c>
      <c r="J11" s="110" t="s">
        <v>359</v>
      </c>
      <c r="K11" s="111"/>
      <c r="L11" s="111"/>
      <c r="M11" s="111"/>
      <c r="N11" s="112"/>
      <c r="O11" s="112"/>
      <c r="P11" s="73"/>
    </row>
    <row r="12" spans="1:18" ht="22.5" customHeight="1" x14ac:dyDescent="0.2">
      <c r="A12" s="95" t="s">
        <v>360</v>
      </c>
      <c r="B12" s="114" t="s">
        <v>361</v>
      </c>
      <c r="C12" s="90" t="s">
        <v>362</v>
      </c>
      <c r="D12" s="115">
        <v>1113226</v>
      </c>
      <c r="E12" s="92">
        <v>0</v>
      </c>
      <c r="F12" s="116">
        <v>1589287.76</v>
      </c>
      <c r="G12" s="116">
        <v>1589287.76</v>
      </c>
      <c r="H12" s="95">
        <v>1</v>
      </c>
      <c r="I12" s="95">
        <v>1</v>
      </c>
      <c r="J12" s="95">
        <v>1</v>
      </c>
      <c r="K12" s="95" t="s">
        <v>342</v>
      </c>
      <c r="L12" s="96">
        <f t="shared" ref="L12:L24" si="2">G12/F12</f>
        <v>1</v>
      </c>
      <c r="M12" s="96">
        <f t="shared" ref="M12:M25" si="3">L12</f>
        <v>1</v>
      </c>
      <c r="N12" s="104">
        <v>1</v>
      </c>
      <c r="O12" s="104">
        <v>1</v>
      </c>
      <c r="P12" s="73"/>
      <c r="Q12" s="117"/>
      <c r="R12" s="118"/>
    </row>
    <row r="13" spans="1:18" ht="33.75" x14ac:dyDescent="0.2">
      <c r="A13" s="95" t="s">
        <v>363</v>
      </c>
      <c r="B13" s="114" t="s">
        <v>361</v>
      </c>
      <c r="C13" s="90" t="s">
        <v>364</v>
      </c>
      <c r="D13" s="115">
        <v>1113226</v>
      </c>
      <c r="E13" s="92">
        <v>0</v>
      </c>
      <c r="F13" s="116">
        <v>2454705.67</v>
      </c>
      <c r="G13" s="116">
        <v>2454705.67</v>
      </c>
      <c r="H13" s="95">
        <v>1</v>
      </c>
      <c r="I13" s="95">
        <v>1</v>
      </c>
      <c r="J13" s="95">
        <v>1</v>
      </c>
      <c r="K13" s="95" t="s">
        <v>342</v>
      </c>
      <c r="L13" s="96">
        <f t="shared" si="2"/>
        <v>1</v>
      </c>
      <c r="M13" s="96">
        <f t="shared" si="3"/>
        <v>1</v>
      </c>
      <c r="N13" s="104">
        <v>1</v>
      </c>
      <c r="O13" s="104">
        <v>1</v>
      </c>
      <c r="P13" s="73"/>
      <c r="Q13" s="117"/>
      <c r="R13" s="120"/>
    </row>
    <row r="14" spans="1:18" ht="33.75" x14ac:dyDescent="0.2">
      <c r="A14" s="95" t="s">
        <v>365</v>
      </c>
      <c r="B14" s="114" t="s">
        <v>361</v>
      </c>
      <c r="C14" s="90" t="s">
        <v>366</v>
      </c>
      <c r="D14" s="115">
        <v>1113226</v>
      </c>
      <c r="E14" s="92">
        <v>0</v>
      </c>
      <c r="F14" s="116">
        <v>2072446.93</v>
      </c>
      <c r="G14" s="116">
        <v>2072446.93</v>
      </c>
      <c r="H14" s="95">
        <v>1</v>
      </c>
      <c r="I14" s="95">
        <v>1</v>
      </c>
      <c r="J14" s="95">
        <v>1</v>
      </c>
      <c r="K14" s="95" t="s">
        <v>342</v>
      </c>
      <c r="L14" s="96">
        <f t="shared" si="2"/>
        <v>1</v>
      </c>
      <c r="M14" s="96">
        <f t="shared" si="3"/>
        <v>1</v>
      </c>
      <c r="N14" s="104">
        <v>1</v>
      </c>
      <c r="O14" s="104">
        <v>1</v>
      </c>
      <c r="P14" s="73"/>
      <c r="Q14" s="117"/>
    </row>
    <row r="15" spans="1:18" ht="33.75" x14ac:dyDescent="0.2">
      <c r="A15" s="95" t="s">
        <v>367</v>
      </c>
      <c r="B15" s="114" t="s">
        <v>361</v>
      </c>
      <c r="C15" s="90" t="s">
        <v>368</v>
      </c>
      <c r="D15" s="115">
        <v>1113226</v>
      </c>
      <c r="E15" s="92">
        <v>0</v>
      </c>
      <c r="F15" s="116">
        <v>2484454.61</v>
      </c>
      <c r="G15" s="116">
        <v>2484454.61</v>
      </c>
      <c r="H15" s="95">
        <v>1</v>
      </c>
      <c r="I15" s="95">
        <v>1</v>
      </c>
      <c r="J15" s="95">
        <v>1</v>
      </c>
      <c r="K15" s="95" t="s">
        <v>342</v>
      </c>
      <c r="L15" s="96">
        <f t="shared" si="2"/>
        <v>1</v>
      </c>
      <c r="M15" s="96">
        <f t="shared" si="3"/>
        <v>1</v>
      </c>
      <c r="N15" s="104">
        <v>1</v>
      </c>
      <c r="O15" s="104">
        <v>1</v>
      </c>
      <c r="P15" s="73"/>
      <c r="Q15" s="117"/>
    </row>
    <row r="16" spans="1:18" ht="33.75" x14ac:dyDescent="0.2">
      <c r="A16" s="95" t="s">
        <v>369</v>
      </c>
      <c r="B16" s="114" t="s">
        <v>361</v>
      </c>
      <c r="C16" s="90" t="s">
        <v>370</v>
      </c>
      <c r="D16" s="115">
        <v>1113226</v>
      </c>
      <c r="E16" s="92">
        <v>0</v>
      </c>
      <c r="F16" s="116">
        <v>2478982.86</v>
      </c>
      <c r="G16" s="116">
        <v>2478982.86</v>
      </c>
      <c r="H16" s="95">
        <v>1</v>
      </c>
      <c r="I16" s="95">
        <v>1</v>
      </c>
      <c r="J16" s="95">
        <v>1</v>
      </c>
      <c r="K16" s="95" t="s">
        <v>342</v>
      </c>
      <c r="L16" s="96">
        <f t="shared" si="2"/>
        <v>1</v>
      </c>
      <c r="M16" s="96">
        <f t="shared" si="3"/>
        <v>1</v>
      </c>
      <c r="N16" s="104">
        <v>1</v>
      </c>
      <c r="O16" s="104">
        <v>1</v>
      </c>
      <c r="P16" s="73"/>
      <c r="Q16" s="117"/>
    </row>
    <row r="17" spans="1:18" ht="33.75" x14ac:dyDescent="0.2">
      <c r="A17" s="95" t="s">
        <v>371</v>
      </c>
      <c r="B17" s="114" t="s">
        <v>361</v>
      </c>
      <c r="C17" s="90" t="s">
        <v>372</v>
      </c>
      <c r="D17" s="115">
        <v>1113226</v>
      </c>
      <c r="E17" s="92">
        <v>0</v>
      </c>
      <c r="F17" s="116">
        <v>2286013.88</v>
      </c>
      <c r="G17" s="116">
        <v>2286013.88</v>
      </c>
      <c r="H17" s="95">
        <v>1</v>
      </c>
      <c r="I17" s="95">
        <v>1</v>
      </c>
      <c r="J17" s="95">
        <v>1</v>
      </c>
      <c r="K17" s="95" t="s">
        <v>342</v>
      </c>
      <c r="L17" s="96">
        <f t="shared" si="2"/>
        <v>1</v>
      </c>
      <c r="M17" s="96">
        <f t="shared" si="3"/>
        <v>1</v>
      </c>
      <c r="N17" s="104">
        <v>1</v>
      </c>
      <c r="O17" s="104">
        <v>1</v>
      </c>
      <c r="P17" s="73"/>
      <c r="Q17" s="117"/>
    </row>
    <row r="18" spans="1:18" ht="33.75" x14ac:dyDescent="0.2">
      <c r="A18" s="95" t="s">
        <v>373</v>
      </c>
      <c r="B18" s="114" t="s">
        <v>361</v>
      </c>
      <c r="C18" s="90" t="s">
        <v>374</v>
      </c>
      <c r="D18" s="115">
        <v>1113226</v>
      </c>
      <c r="E18" s="92">
        <v>0</v>
      </c>
      <c r="F18" s="116">
        <v>1945468.59</v>
      </c>
      <c r="G18" s="116">
        <v>1945468.59</v>
      </c>
      <c r="H18" s="95">
        <v>1</v>
      </c>
      <c r="I18" s="95">
        <v>1</v>
      </c>
      <c r="J18" s="95">
        <v>1</v>
      </c>
      <c r="K18" s="95" t="s">
        <v>342</v>
      </c>
      <c r="L18" s="96">
        <f t="shared" si="2"/>
        <v>1</v>
      </c>
      <c r="M18" s="96">
        <f t="shared" si="3"/>
        <v>1</v>
      </c>
      <c r="N18" s="104">
        <v>1</v>
      </c>
      <c r="O18" s="104">
        <v>1</v>
      </c>
      <c r="P18" s="73"/>
      <c r="Q18" s="117"/>
      <c r="R18" s="117"/>
    </row>
    <row r="19" spans="1:18" ht="33.75" x14ac:dyDescent="0.2">
      <c r="A19" s="95" t="s">
        <v>375</v>
      </c>
      <c r="B19" s="114" t="s">
        <v>361</v>
      </c>
      <c r="C19" s="90" t="s">
        <v>376</v>
      </c>
      <c r="D19" s="115">
        <v>1113226</v>
      </c>
      <c r="E19" s="92">
        <v>0</v>
      </c>
      <c r="F19" s="116">
        <v>2398374.5099999998</v>
      </c>
      <c r="G19" s="116">
        <v>2398374.5099999998</v>
      </c>
      <c r="H19" s="95">
        <v>1</v>
      </c>
      <c r="I19" s="95">
        <v>1</v>
      </c>
      <c r="J19" s="95">
        <v>1</v>
      </c>
      <c r="K19" s="95" t="s">
        <v>342</v>
      </c>
      <c r="L19" s="96">
        <f t="shared" si="2"/>
        <v>1</v>
      </c>
      <c r="M19" s="96">
        <f t="shared" si="3"/>
        <v>1</v>
      </c>
      <c r="N19" s="104">
        <v>1</v>
      </c>
      <c r="O19" s="104">
        <v>1</v>
      </c>
      <c r="P19" s="73"/>
      <c r="Q19" s="117"/>
    </row>
    <row r="20" spans="1:18" ht="33.75" x14ac:dyDescent="0.2">
      <c r="A20" s="95" t="s">
        <v>377</v>
      </c>
      <c r="B20" s="114" t="s">
        <v>361</v>
      </c>
      <c r="C20" s="90" t="s">
        <v>378</v>
      </c>
      <c r="D20" s="115">
        <v>1113226</v>
      </c>
      <c r="E20" s="92">
        <v>0</v>
      </c>
      <c r="F20" s="116">
        <v>1921274.33</v>
      </c>
      <c r="G20" s="116">
        <v>1921274.33</v>
      </c>
      <c r="H20" s="95">
        <v>1</v>
      </c>
      <c r="I20" s="95">
        <v>1</v>
      </c>
      <c r="J20" s="95">
        <v>1</v>
      </c>
      <c r="K20" s="95" t="s">
        <v>342</v>
      </c>
      <c r="L20" s="96">
        <f t="shared" si="2"/>
        <v>1</v>
      </c>
      <c r="M20" s="96">
        <f t="shared" si="3"/>
        <v>1</v>
      </c>
      <c r="N20" s="104">
        <v>1</v>
      </c>
      <c r="O20" s="104">
        <v>1</v>
      </c>
      <c r="P20" s="73"/>
      <c r="Q20" s="117"/>
    </row>
    <row r="21" spans="1:18" ht="33.75" x14ac:dyDescent="0.2">
      <c r="A21" s="95" t="s">
        <v>379</v>
      </c>
      <c r="B21" s="114" t="s">
        <v>361</v>
      </c>
      <c r="C21" s="90" t="s">
        <v>380</v>
      </c>
      <c r="D21" s="115">
        <v>1113226</v>
      </c>
      <c r="E21" s="92">
        <v>0</v>
      </c>
      <c r="F21" s="116">
        <v>2690585.44</v>
      </c>
      <c r="G21" s="116">
        <v>2690585.44</v>
      </c>
      <c r="H21" s="95">
        <v>1</v>
      </c>
      <c r="I21" s="95">
        <v>1</v>
      </c>
      <c r="J21" s="95">
        <v>1</v>
      </c>
      <c r="K21" s="95" t="s">
        <v>342</v>
      </c>
      <c r="L21" s="96">
        <f t="shared" si="2"/>
        <v>1</v>
      </c>
      <c r="M21" s="96">
        <f t="shared" si="3"/>
        <v>1</v>
      </c>
      <c r="N21" s="104">
        <v>1</v>
      </c>
      <c r="O21" s="104">
        <v>1</v>
      </c>
      <c r="P21" s="73"/>
      <c r="Q21" s="117"/>
    </row>
    <row r="22" spans="1:18" ht="45" x14ac:dyDescent="0.2">
      <c r="A22" s="95" t="s">
        <v>381</v>
      </c>
      <c r="B22" s="114" t="s">
        <v>361</v>
      </c>
      <c r="C22" s="90" t="s">
        <v>382</v>
      </c>
      <c r="D22" s="115">
        <v>1113226</v>
      </c>
      <c r="E22" s="92">
        <v>0</v>
      </c>
      <c r="F22" s="116">
        <v>65514.13</v>
      </c>
      <c r="G22" s="116">
        <v>65514.13</v>
      </c>
      <c r="H22" s="95">
        <v>1</v>
      </c>
      <c r="I22" s="95">
        <v>1</v>
      </c>
      <c r="J22" s="95">
        <v>1</v>
      </c>
      <c r="K22" s="95" t="s">
        <v>342</v>
      </c>
      <c r="L22" s="96">
        <f t="shared" si="2"/>
        <v>1</v>
      </c>
      <c r="M22" s="96">
        <f t="shared" si="3"/>
        <v>1</v>
      </c>
      <c r="N22" s="104">
        <v>1</v>
      </c>
      <c r="O22" s="104">
        <v>1</v>
      </c>
      <c r="P22" s="73"/>
    </row>
    <row r="23" spans="1:18" ht="33.75" x14ac:dyDescent="0.2">
      <c r="A23" s="95" t="s">
        <v>383</v>
      </c>
      <c r="B23" s="114" t="s">
        <v>361</v>
      </c>
      <c r="C23" s="90" t="s">
        <v>384</v>
      </c>
      <c r="D23" s="115">
        <v>1113226</v>
      </c>
      <c r="E23" s="92">
        <v>0</v>
      </c>
      <c r="F23" s="116">
        <v>340882.17</v>
      </c>
      <c r="G23" s="116">
        <v>340882.17</v>
      </c>
      <c r="H23" s="95">
        <v>1</v>
      </c>
      <c r="I23" s="95">
        <v>1</v>
      </c>
      <c r="J23" s="95">
        <v>1</v>
      </c>
      <c r="K23" s="95" t="s">
        <v>385</v>
      </c>
      <c r="L23" s="96">
        <f t="shared" si="2"/>
        <v>1</v>
      </c>
      <c r="M23" s="96">
        <f t="shared" si="3"/>
        <v>1</v>
      </c>
      <c r="N23" s="104">
        <v>1</v>
      </c>
      <c r="O23" s="104">
        <v>1</v>
      </c>
      <c r="P23" s="73"/>
    </row>
    <row r="24" spans="1:18" ht="33.75" x14ac:dyDescent="0.2">
      <c r="A24" s="95" t="s">
        <v>386</v>
      </c>
      <c r="B24" s="114" t="s">
        <v>361</v>
      </c>
      <c r="C24" s="90" t="s">
        <v>387</v>
      </c>
      <c r="D24" s="115">
        <v>1113226</v>
      </c>
      <c r="E24" s="92">
        <v>0</v>
      </c>
      <c r="F24" s="116">
        <v>8300176.6500000004</v>
      </c>
      <c r="G24" s="116">
        <v>8300176.6500000004</v>
      </c>
      <c r="H24" s="95">
        <v>1</v>
      </c>
      <c r="I24" s="95">
        <v>1</v>
      </c>
      <c r="J24" s="95">
        <v>1</v>
      </c>
      <c r="K24" s="95" t="s">
        <v>388</v>
      </c>
      <c r="L24" s="96">
        <f t="shared" si="2"/>
        <v>1</v>
      </c>
      <c r="M24" s="96">
        <f t="shared" si="3"/>
        <v>1</v>
      </c>
      <c r="N24" s="104">
        <v>1</v>
      </c>
      <c r="O24" s="104">
        <v>1</v>
      </c>
      <c r="P24" s="73" t="s">
        <v>359</v>
      </c>
    </row>
    <row r="25" spans="1:18" ht="33.75" x14ac:dyDescent="0.2">
      <c r="A25" s="95" t="s">
        <v>389</v>
      </c>
      <c r="B25" s="114" t="s">
        <v>361</v>
      </c>
      <c r="C25" s="90" t="s">
        <v>390</v>
      </c>
      <c r="D25" s="115">
        <v>1113226</v>
      </c>
      <c r="E25" s="92">
        <v>0</v>
      </c>
      <c r="F25" s="116">
        <v>455250</v>
      </c>
      <c r="G25" s="116">
        <v>385250</v>
      </c>
      <c r="H25" s="95">
        <v>1</v>
      </c>
      <c r="I25" s="95">
        <v>1</v>
      </c>
      <c r="J25" s="95">
        <v>1</v>
      </c>
      <c r="K25" s="95" t="s">
        <v>388</v>
      </c>
      <c r="L25" s="96">
        <v>1</v>
      </c>
      <c r="M25" s="96">
        <f t="shared" si="3"/>
        <v>1</v>
      </c>
      <c r="N25" s="104">
        <v>1</v>
      </c>
      <c r="O25" s="104">
        <v>1</v>
      </c>
      <c r="P25" s="73"/>
    </row>
    <row r="26" spans="1:18" ht="33.75" x14ac:dyDescent="0.2">
      <c r="A26" s="105" t="s">
        <v>391</v>
      </c>
      <c r="B26" s="106" t="s">
        <v>361</v>
      </c>
      <c r="C26" s="105" t="s">
        <v>358</v>
      </c>
      <c r="D26" s="121">
        <v>1113226</v>
      </c>
      <c r="E26" s="108">
        <f>SUM(E23:E25)</f>
        <v>0</v>
      </c>
      <c r="F26" s="109">
        <f>SUM(F12:F25)</f>
        <v>31483417.529999994</v>
      </c>
      <c r="G26" s="109">
        <f>SUM(G12:G25)</f>
        <v>31413417.529999994</v>
      </c>
      <c r="H26" s="110" t="s">
        <v>359</v>
      </c>
      <c r="I26" s="110" t="s">
        <v>359</v>
      </c>
      <c r="J26" s="110" t="s">
        <v>359</v>
      </c>
      <c r="K26" s="111"/>
      <c r="L26" s="111"/>
      <c r="M26" s="111"/>
      <c r="N26" s="112"/>
      <c r="O26" s="112"/>
      <c r="P26" s="73"/>
    </row>
    <row r="27" spans="1:18" ht="33.75" x14ac:dyDescent="0.2">
      <c r="A27" s="95" t="s">
        <v>392</v>
      </c>
      <c r="B27" s="114" t="s">
        <v>361</v>
      </c>
      <c r="C27" s="90" t="s">
        <v>393</v>
      </c>
      <c r="D27" s="115">
        <v>1113226</v>
      </c>
      <c r="E27" s="92"/>
      <c r="F27" s="116">
        <v>1015617.44</v>
      </c>
      <c r="G27" s="116">
        <v>0</v>
      </c>
      <c r="H27" s="95">
        <v>1</v>
      </c>
      <c r="I27" s="95">
        <v>1</v>
      </c>
      <c r="J27" s="95">
        <v>1</v>
      </c>
      <c r="K27" s="95" t="s">
        <v>342</v>
      </c>
      <c r="L27" s="96">
        <f>G27/F27</f>
        <v>0</v>
      </c>
      <c r="M27" s="96">
        <f>L27</f>
        <v>0</v>
      </c>
      <c r="N27" s="104">
        <v>0.7</v>
      </c>
      <c r="O27" s="104">
        <v>0.7</v>
      </c>
      <c r="P27" s="73"/>
    </row>
    <row r="28" spans="1:18" ht="33.75" x14ac:dyDescent="0.2">
      <c r="A28" s="95" t="s">
        <v>394</v>
      </c>
      <c r="B28" s="114" t="s">
        <v>361</v>
      </c>
      <c r="C28" s="114" t="s">
        <v>395</v>
      </c>
      <c r="D28" s="115">
        <v>1113226</v>
      </c>
      <c r="E28" s="92"/>
      <c r="F28" s="116">
        <v>2721598.92</v>
      </c>
      <c r="G28" s="116">
        <v>0</v>
      </c>
      <c r="H28" s="95">
        <v>1</v>
      </c>
      <c r="I28" s="95">
        <v>1</v>
      </c>
      <c r="J28" s="95">
        <v>1</v>
      </c>
      <c r="K28" s="95" t="s">
        <v>342</v>
      </c>
      <c r="L28" s="96">
        <f>G28/F28</f>
        <v>0</v>
      </c>
      <c r="M28" s="96">
        <f>L28</f>
        <v>0</v>
      </c>
      <c r="N28" s="104">
        <v>0.95</v>
      </c>
      <c r="O28" s="104">
        <v>0.95</v>
      </c>
      <c r="P28" s="73"/>
    </row>
    <row r="29" spans="1:18" ht="33.75" x14ac:dyDescent="0.2">
      <c r="A29" s="95" t="s">
        <v>396</v>
      </c>
      <c r="B29" s="114" t="s">
        <v>361</v>
      </c>
      <c r="C29" s="101" t="s">
        <v>397</v>
      </c>
      <c r="D29" s="121">
        <v>1113226</v>
      </c>
      <c r="E29" s="108"/>
      <c r="F29" s="92">
        <v>714179.07</v>
      </c>
      <c r="G29" s="116">
        <v>0</v>
      </c>
      <c r="H29" s="95">
        <v>1</v>
      </c>
      <c r="I29" s="95">
        <v>1</v>
      </c>
      <c r="J29" s="95">
        <v>1</v>
      </c>
      <c r="K29" s="95" t="s">
        <v>342</v>
      </c>
      <c r="L29" s="96">
        <f>G29/F29</f>
        <v>0</v>
      </c>
      <c r="M29" s="96">
        <f>L29</f>
        <v>0</v>
      </c>
      <c r="N29" s="104">
        <v>0.95</v>
      </c>
      <c r="O29" s="104">
        <v>0.95</v>
      </c>
      <c r="P29" s="73"/>
    </row>
    <row r="30" spans="1:18" ht="33.75" x14ac:dyDescent="0.2">
      <c r="A30" s="95" t="s">
        <v>398</v>
      </c>
      <c r="B30" s="114" t="s">
        <v>361</v>
      </c>
      <c r="C30" s="122" t="s">
        <v>399</v>
      </c>
      <c r="D30" s="121">
        <v>1113226</v>
      </c>
      <c r="E30" s="108"/>
      <c r="F30" s="92">
        <v>601692</v>
      </c>
      <c r="G30" s="116">
        <v>0</v>
      </c>
      <c r="H30" s="95">
        <v>1</v>
      </c>
      <c r="I30" s="95">
        <v>1</v>
      </c>
      <c r="J30" s="95">
        <v>1</v>
      </c>
      <c r="K30" s="95" t="s">
        <v>342</v>
      </c>
      <c r="L30" s="96">
        <f t="shared" ref="L30:L31" si="4">G30/F30</f>
        <v>0</v>
      </c>
      <c r="M30" s="96">
        <f t="shared" ref="M30:M31" si="5">L30</f>
        <v>0</v>
      </c>
      <c r="N30" s="100">
        <v>1</v>
      </c>
      <c r="O30" s="100">
        <v>1</v>
      </c>
      <c r="P30" s="73"/>
    </row>
    <row r="31" spans="1:18" ht="33.75" x14ac:dyDescent="0.2">
      <c r="A31" s="95" t="s">
        <v>400</v>
      </c>
      <c r="B31" s="114" t="s">
        <v>361</v>
      </c>
      <c r="C31" s="122" t="s">
        <v>401</v>
      </c>
      <c r="D31" s="121">
        <v>1113226</v>
      </c>
      <c r="E31" s="108"/>
      <c r="F31" s="92">
        <v>600000</v>
      </c>
      <c r="G31" s="116">
        <v>0</v>
      </c>
      <c r="H31" s="95">
        <v>1</v>
      </c>
      <c r="I31" s="95">
        <v>1</v>
      </c>
      <c r="J31" s="95">
        <v>0</v>
      </c>
      <c r="K31" s="95" t="s">
        <v>342</v>
      </c>
      <c r="L31" s="96">
        <f t="shared" si="4"/>
        <v>0</v>
      </c>
      <c r="M31" s="96">
        <f t="shared" si="5"/>
        <v>0</v>
      </c>
      <c r="N31" s="100">
        <v>0.05</v>
      </c>
      <c r="O31" s="100">
        <v>0.05</v>
      </c>
      <c r="P31" s="73"/>
    </row>
    <row r="32" spans="1:18" ht="33.75" x14ac:dyDescent="0.2">
      <c r="A32" s="105" t="s">
        <v>402</v>
      </c>
      <c r="B32" s="106" t="s">
        <v>361</v>
      </c>
      <c r="C32" s="105" t="s">
        <v>358</v>
      </c>
      <c r="D32" s="121">
        <v>1113226</v>
      </c>
      <c r="E32" s="108"/>
      <c r="F32" s="109">
        <f>SUM(F27:F31)</f>
        <v>5653087.4299999997</v>
      </c>
      <c r="G32" s="109">
        <f>SUM(G27:G31)</f>
        <v>0</v>
      </c>
      <c r="H32" s="110"/>
      <c r="I32" s="110"/>
      <c r="J32" s="110"/>
      <c r="K32" s="111"/>
      <c r="L32" s="111"/>
      <c r="M32" s="111"/>
      <c r="N32" s="112"/>
      <c r="O32" s="112"/>
      <c r="P32" s="73"/>
    </row>
    <row r="33" spans="1:18" ht="22.5" x14ac:dyDescent="0.2">
      <c r="A33" s="123" t="s">
        <v>403</v>
      </c>
      <c r="B33" s="90" t="s">
        <v>404</v>
      </c>
      <c r="C33" s="90" t="s">
        <v>405</v>
      </c>
      <c r="D33" s="89">
        <v>1113229</v>
      </c>
      <c r="E33" s="89"/>
      <c r="F33" s="93">
        <v>39247.32</v>
      </c>
      <c r="G33" s="93">
        <v>39247.32</v>
      </c>
      <c r="H33" s="95">
        <v>1</v>
      </c>
      <c r="I33" s="95">
        <v>1</v>
      </c>
      <c r="J33" s="95">
        <v>1</v>
      </c>
      <c r="K33" s="99" t="s">
        <v>220</v>
      </c>
      <c r="L33" s="96">
        <f t="shared" ref="L33" si="6">G33/F33</f>
        <v>1</v>
      </c>
      <c r="M33" s="96">
        <f t="shared" ref="M33" si="7">L33</f>
        <v>1</v>
      </c>
      <c r="N33" s="97">
        <v>1</v>
      </c>
      <c r="O33" s="97">
        <v>1</v>
      </c>
      <c r="P33" s="124"/>
    </row>
    <row r="34" spans="1:18" ht="22.5" x14ac:dyDescent="0.2">
      <c r="A34" s="125" t="s">
        <v>406</v>
      </c>
      <c r="B34" s="90" t="s">
        <v>404</v>
      </c>
      <c r="C34" s="105" t="s">
        <v>358</v>
      </c>
      <c r="D34" s="107"/>
      <c r="E34" s="108"/>
      <c r="F34" s="109">
        <f>SUM(F33:F33)</f>
        <v>39247.32</v>
      </c>
      <c r="G34" s="109">
        <f>SUM(G33:G33)</f>
        <v>39247.32</v>
      </c>
      <c r="H34" s="110"/>
      <c r="I34" s="110"/>
      <c r="J34" s="110"/>
      <c r="K34" s="111"/>
      <c r="L34" s="111"/>
      <c r="M34" s="111"/>
      <c r="N34" s="112"/>
      <c r="O34" s="112"/>
      <c r="P34" s="73"/>
    </row>
    <row r="35" spans="1:18" x14ac:dyDescent="0.2">
      <c r="A35" s="126"/>
      <c r="B35" s="126"/>
      <c r="C35" s="127"/>
      <c r="D35" s="126"/>
      <c r="E35" s="126"/>
      <c r="F35" s="126"/>
      <c r="G35" s="126"/>
      <c r="H35" s="126"/>
      <c r="I35" s="126"/>
      <c r="J35" s="128"/>
      <c r="K35" s="126"/>
      <c r="L35" s="126"/>
      <c r="M35" s="126"/>
      <c r="N35" s="126"/>
      <c r="O35" s="126"/>
    </row>
    <row r="36" spans="1:18" ht="15.75" customHeight="1" x14ac:dyDescent="0.2">
      <c r="A36" s="130" t="s">
        <v>359</v>
      </c>
      <c r="B36" s="131"/>
      <c r="C36" s="132" t="s">
        <v>407</v>
      </c>
      <c r="D36" s="133"/>
      <c r="E36" s="134"/>
      <c r="F36" s="135">
        <f>+F34+F26+F11+F32</f>
        <v>55154402.139999993</v>
      </c>
      <c r="G36" s="135">
        <f>+G34+G26+G11+G32</f>
        <v>35173475.639999993</v>
      </c>
      <c r="H36" s="130"/>
      <c r="I36" s="136"/>
      <c r="J36" s="136"/>
      <c r="K36" s="136"/>
      <c r="L36" s="136"/>
      <c r="M36" s="136"/>
      <c r="N36" s="136"/>
      <c r="O36" s="131"/>
      <c r="P36" s="73"/>
    </row>
    <row r="37" spans="1:18" x14ac:dyDescent="0.2">
      <c r="A37" s="128"/>
      <c r="B37" s="137"/>
      <c r="C37" s="138"/>
      <c r="D37" s="139"/>
      <c r="E37" s="140"/>
      <c r="F37" s="141"/>
      <c r="G37" s="141"/>
      <c r="H37" s="126"/>
      <c r="I37" s="126"/>
      <c r="J37" s="128"/>
      <c r="K37" s="126"/>
      <c r="L37" s="126"/>
      <c r="M37" s="126"/>
      <c r="N37" s="126"/>
      <c r="O37" s="126"/>
    </row>
    <row r="38" spans="1:18" x14ac:dyDescent="0.2">
      <c r="A38" s="126"/>
      <c r="B38" s="126"/>
      <c r="C38" s="127"/>
      <c r="D38" s="126"/>
      <c r="E38" s="126"/>
      <c r="F38" s="141"/>
      <c r="G38" s="126"/>
      <c r="H38" s="126"/>
      <c r="I38" s="126"/>
      <c r="J38" s="128"/>
      <c r="K38" s="126"/>
      <c r="L38" s="126"/>
      <c r="M38" s="126"/>
      <c r="N38" s="126"/>
      <c r="O38" s="126"/>
    </row>
    <row r="39" spans="1:18" x14ac:dyDescent="0.2">
      <c r="A39" s="126" t="s">
        <v>24</v>
      </c>
      <c r="B39" s="126"/>
      <c r="C39" s="127"/>
      <c r="D39" s="126"/>
      <c r="E39" s="126"/>
      <c r="H39" s="126"/>
      <c r="I39" s="126"/>
      <c r="J39" s="128"/>
      <c r="K39" s="126"/>
      <c r="L39" s="126"/>
      <c r="M39" s="126"/>
      <c r="N39" s="126"/>
      <c r="O39" s="126"/>
    </row>
    <row r="40" spans="1:18" x14ac:dyDescent="0.2">
      <c r="A40" s="126"/>
      <c r="B40" s="126"/>
      <c r="C40" s="127"/>
      <c r="D40" s="126"/>
      <c r="E40" s="126"/>
      <c r="F40" s="141"/>
      <c r="G40" s="142"/>
      <c r="H40" s="126"/>
      <c r="I40" s="126" t="s">
        <v>359</v>
      </c>
      <c r="J40" s="128"/>
      <c r="K40" s="126"/>
      <c r="L40" s="126"/>
      <c r="M40" s="126"/>
      <c r="N40" s="126"/>
      <c r="O40" s="126"/>
    </row>
    <row r="41" spans="1:18" x14ac:dyDescent="0.2">
      <c r="A41" s="126"/>
      <c r="B41" s="126"/>
      <c r="C41" s="127"/>
      <c r="D41" s="126"/>
      <c r="E41" s="126"/>
      <c r="F41" s="126"/>
      <c r="G41" s="142"/>
      <c r="H41" s="126"/>
      <c r="I41" s="126"/>
      <c r="J41" s="128"/>
      <c r="K41" s="126"/>
      <c r="L41" s="126"/>
      <c r="M41" s="126"/>
      <c r="N41" s="126"/>
      <c r="O41" s="126"/>
    </row>
    <row r="42" spans="1:18" x14ac:dyDescent="0.2">
      <c r="A42" s="126"/>
      <c r="B42" s="126"/>
      <c r="C42" s="127"/>
      <c r="D42" s="126"/>
      <c r="E42" s="126"/>
      <c r="F42" s="126"/>
      <c r="G42" s="126"/>
      <c r="H42" s="126"/>
      <c r="I42" s="126"/>
      <c r="J42" s="128"/>
      <c r="K42" s="126"/>
      <c r="L42" s="126"/>
      <c r="M42" s="126"/>
      <c r="N42" s="126"/>
      <c r="O42" s="126"/>
    </row>
    <row r="43" spans="1:18" x14ac:dyDescent="0.2">
      <c r="A43" s="126"/>
      <c r="B43" s="126"/>
      <c r="C43" s="127"/>
      <c r="D43" s="126"/>
      <c r="E43" s="126"/>
      <c r="F43" s="126"/>
      <c r="G43" s="126"/>
      <c r="H43" s="126"/>
      <c r="I43" s="126"/>
      <c r="J43" s="128"/>
      <c r="K43" s="126"/>
      <c r="L43" s="126"/>
      <c r="M43" s="126"/>
      <c r="N43" s="126"/>
      <c r="O43" s="126"/>
    </row>
    <row r="44" spans="1:18" x14ac:dyDescent="0.2">
      <c r="A44" s="126"/>
      <c r="B44" s="126"/>
      <c r="C44" s="127"/>
      <c r="D44" s="126"/>
      <c r="E44" s="126"/>
      <c r="F44" s="126"/>
      <c r="G44" s="126"/>
      <c r="H44" s="126"/>
      <c r="I44" s="126"/>
      <c r="J44" s="128"/>
      <c r="K44" s="126"/>
      <c r="L44" s="126"/>
      <c r="M44" s="126"/>
      <c r="N44" s="126"/>
      <c r="O44" s="126"/>
    </row>
    <row r="45" spans="1:18" x14ac:dyDescent="0.2">
      <c r="A45" s="126"/>
      <c r="B45" s="126"/>
      <c r="C45" s="127"/>
      <c r="D45" s="126"/>
      <c r="E45" s="126"/>
      <c r="F45" s="126"/>
      <c r="G45" s="142"/>
      <c r="H45" s="126"/>
      <c r="I45" s="126"/>
      <c r="J45" s="128"/>
      <c r="K45" s="126"/>
      <c r="L45" s="126"/>
      <c r="M45" s="126"/>
      <c r="N45" s="126"/>
      <c r="O45" s="126"/>
    </row>
    <row r="46" spans="1:18" x14ac:dyDescent="0.2">
      <c r="A46" s="126"/>
      <c r="B46" s="126"/>
      <c r="C46" s="127"/>
      <c r="D46" s="126"/>
      <c r="E46" s="126"/>
      <c r="F46" s="126"/>
      <c r="G46" s="126"/>
      <c r="H46" s="126"/>
      <c r="I46" s="126"/>
      <c r="J46" s="128"/>
      <c r="K46" s="126"/>
      <c r="L46" s="126"/>
      <c r="M46" s="126"/>
      <c r="N46" s="126"/>
      <c r="O46" s="126"/>
      <c r="R46" s="143">
        <v>2217719.6</v>
      </c>
    </row>
    <row r="47" spans="1:18" x14ac:dyDescent="0.2">
      <c r="A47" s="126"/>
      <c r="B47" s="126"/>
      <c r="C47" s="127"/>
      <c r="D47" s="126"/>
      <c r="E47" s="126"/>
      <c r="F47" s="126"/>
      <c r="G47" s="126"/>
      <c r="H47" s="126"/>
      <c r="I47" s="126"/>
      <c r="J47" s="128"/>
      <c r="K47" s="126"/>
      <c r="L47" s="126"/>
      <c r="M47" s="126"/>
      <c r="N47" s="126"/>
      <c r="O47" s="126"/>
      <c r="R47" s="143">
        <v>6111717</v>
      </c>
    </row>
    <row r="48" spans="1:18" x14ac:dyDescent="0.2">
      <c r="A48" s="126"/>
      <c r="B48" s="126"/>
      <c r="C48" s="127"/>
      <c r="D48" s="126"/>
      <c r="E48" s="126"/>
      <c r="F48" s="126"/>
      <c r="G48" s="126"/>
      <c r="H48" s="126"/>
      <c r="I48" s="126"/>
      <c r="J48" s="128"/>
      <c r="K48" s="126"/>
      <c r="L48" s="126"/>
      <c r="M48" s="126"/>
      <c r="N48" s="126"/>
      <c r="O48" s="126"/>
      <c r="R48" s="143">
        <f>+R47+R46</f>
        <v>8329436.5999999996</v>
      </c>
    </row>
    <row r="49" spans="1:18" x14ac:dyDescent="0.2">
      <c r="A49" s="126"/>
      <c r="B49" s="126"/>
      <c r="C49" s="127"/>
      <c r="D49" s="126"/>
      <c r="E49" s="126"/>
      <c r="F49" s="126"/>
      <c r="G49" s="126"/>
      <c r="H49" s="126"/>
      <c r="I49" s="126"/>
      <c r="J49" s="128"/>
      <c r="K49" s="126"/>
      <c r="L49" s="126"/>
      <c r="M49" s="126"/>
      <c r="N49" s="126"/>
      <c r="O49" s="126"/>
      <c r="R49" s="143">
        <v>8320521.3300000001</v>
      </c>
    </row>
    <row r="50" spans="1:18" ht="11.25" customHeight="1" x14ac:dyDescent="0.2">
      <c r="A50" s="126"/>
      <c r="B50" s="126"/>
      <c r="C50" s="127"/>
      <c r="E50" s="144"/>
      <c r="F50" s="144"/>
      <c r="G50" s="126"/>
      <c r="H50" s="126"/>
      <c r="I50" s="126"/>
      <c r="J50" s="128"/>
      <c r="K50" s="126"/>
      <c r="L50" s="126"/>
      <c r="M50" s="126"/>
      <c r="N50" s="126"/>
      <c r="O50" s="126"/>
      <c r="R50" s="143">
        <f>+R48-R49</f>
        <v>8915.269999999553</v>
      </c>
    </row>
    <row r="51" spans="1:18" x14ac:dyDescent="0.2">
      <c r="A51" s="145" t="s">
        <v>408</v>
      </c>
      <c r="B51" s="145"/>
      <c r="C51" s="146" t="s">
        <v>409</v>
      </c>
      <c r="F51" s="147" t="s">
        <v>410</v>
      </c>
      <c r="G51" s="147"/>
      <c r="H51" s="126"/>
      <c r="I51" s="126"/>
      <c r="J51" s="128"/>
      <c r="M51" s="126"/>
      <c r="N51" s="126"/>
      <c r="O51" s="126"/>
      <c r="R51" s="143"/>
    </row>
    <row r="52" spans="1:18" x14ac:dyDescent="0.2">
      <c r="A52" s="148" t="s">
        <v>411</v>
      </c>
      <c r="B52" s="148"/>
      <c r="C52" s="149" t="s">
        <v>412</v>
      </c>
      <c r="D52" s="150"/>
      <c r="E52" s="150"/>
      <c r="F52" s="147" t="s">
        <v>413</v>
      </c>
      <c r="G52" s="147"/>
      <c r="H52" s="126"/>
      <c r="I52" s="126"/>
      <c r="J52" s="128"/>
      <c r="M52" s="126"/>
      <c r="N52" s="126"/>
      <c r="O52" s="126"/>
    </row>
    <row r="53" spans="1:18" x14ac:dyDescent="0.2">
      <c r="A53" s="126"/>
      <c r="B53" s="126"/>
      <c r="C53" s="127"/>
      <c r="G53" s="126"/>
      <c r="H53" s="126"/>
      <c r="I53" s="126"/>
      <c r="J53" s="128"/>
      <c r="K53" s="126"/>
      <c r="L53" s="126"/>
      <c r="M53" s="126"/>
      <c r="N53" s="126"/>
      <c r="O53" s="126"/>
    </row>
    <row r="54" spans="1:18" x14ac:dyDescent="0.2">
      <c r="A54" s="126"/>
      <c r="B54" s="126"/>
      <c r="C54" s="127"/>
      <c r="D54" s="126"/>
      <c r="E54" s="126"/>
      <c r="F54" s="126"/>
      <c r="G54" s="126"/>
      <c r="H54" s="126"/>
      <c r="I54" s="126"/>
      <c r="J54" s="128"/>
      <c r="K54" s="126"/>
      <c r="L54" s="126"/>
      <c r="M54" s="126"/>
      <c r="N54" s="126"/>
      <c r="O54" s="126"/>
    </row>
    <row r="55" spans="1:18" x14ac:dyDescent="0.2">
      <c r="A55" s="126"/>
      <c r="B55" s="126"/>
      <c r="C55" s="127"/>
      <c r="D55" s="126"/>
      <c r="E55" s="126"/>
      <c r="F55" s="126"/>
      <c r="G55" s="141"/>
      <c r="H55" s="126"/>
      <c r="I55" s="126"/>
      <c r="J55" s="128"/>
      <c r="K55" s="126"/>
      <c r="L55" s="126"/>
      <c r="M55" s="126"/>
      <c r="N55" s="126"/>
      <c r="O55" s="126"/>
    </row>
    <row r="56" spans="1:18" x14ac:dyDescent="0.2">
      <c r="A56" s="126"/>
      <c r="B56" s="126"/>
      <c r="C56" s="127"/>
      <c r="D56" s="126"/>
      <c r="E56" s="126"/>
      <c r="F56" s="126"/>
      <c r="G56" s="141"/>
      <c r="H56" s="126"/>
      <c r="I56" s="126"/>
      <c r="J56" s="128"/>
      <c r="K56" s="126"/>
      <c r="L56" s="126"/>
      <c r="M56" s="126"/>
      <c r="N56" s="126"/>
      <c r="O56" s="126"/>
    </row>
    <row r="57" spans="1:18" x14ac:dyDescent="0.2">
      <c r="A57" s="126"/>
      <c r="B57" s="126"/>
      <c r="C57" s="127"/>
      <c r="D57" s="126"/>
      <c r="E57" s="126"/>
      <c r="F57" s="126"/>
      <c r="G57" s="141"/>
      <c r="H57" s="126"/>
      <c r="I57" s="126"/>
      <c r="J57" s="128"/>
      <c r="K57" s="126"/>
      <c r="L57" s="126"/>
      <c r="M57" s="126"/>
      <c r="N57" s="126"/>
      <c r="O57" s="126"/>
    </row>
    <row r="58" spans="1:18" x14ac:dyDescent="0.2">
      <c r="G58" s="117"/>
    </row>
    <row r="59" spans="1:18" x14ac:dyDescent="0.2">
      <c r="G59" s="117"/>
    </row>
    <row r="60" spans="1:18" x14ac:dyDescent="0.2">
      <c r="G60" s="117"/>
    </row>
    <row r="61" spans="1:18" x14ac:dyDescent="0.2">
      <c r="G61" s="117"/>
    </row>
    <row r="62" spans="1:18" x14ac:dyDescent="0.2">
      <c r="G62" s="117"/>
    </row>
    <row r="63" spans="1:18" x14ac:dyDescent="0.2">
      <c r="G63" s="117"/>
    </row>
    <row r="79" spans="1:1" x14ac:dyDescent="0.2">
      <c r="A79" s="153"/>
    </row>
  </sheetData>
  <sheetProtection formatCells="0" formatColumns="0" formatRows="0" insertRows="0" deleteRows="0" autoFilter="0"/>
  <mergeCells count="13">
    <mergeCell ref="A36:B36"/>
    <mergeCell ref="C36:E36"/>
    <mergeCell ref="H36:O36"/>
    <mergeCell ref="A51:B51"/>
    <mergeCell ref="F51:G51"/>
    <mergeCell ref="A52:B52"/>
    <mergeCell ref="F52:G52"/>
    <mergeCell ref="A1:O1"/>
    <mergeCell ref="A2:A3"/>
    <mergeCell ref="B2:B3"/>
    <mergeCell ref="C2:C3"/>
    <mergeCell ref="L2:M2"/>
    <mergeCell ref="N2:O2"/>
  </mergeCells>
  <dataValidations count="1">
    <dataValidation allowBlank="1" showErrorMessage="1" prompt="Clave asignada al programa/proyecto" sqref="A2 A4:A11 A26:A34" xr:uid="{93A9FB92-3CEF-45AE-ABFC-6EF9A1D15603}"/>
  </dataValidations>
  <printOptions horizontalCentered="1"/>
  <pageMargins left="0" right="0" top="0.74803149606299213" bottom="0.74803149606299213" header="0.31496062992125984" footer="0.31496062992125984"/>
  <pageSetup paperSize="5" scale="74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showGridLines="0" zoomScale="150" zoomScaleNormal="150" workbookViewId="0">
      <selection activeCell="A2" sqref="A2"/>
    </sheetView>
  </sheetViews>
  <sheetFormatPr baseColWidth="10" defaultColWidth="12" defaultRowHeight="11.25" x14ac:dyDescent="0.2"/>
  <cols>
    <col min="1" max="1" width="13.5" style="1" customWidth="1"/>
    <col min="2" max="2" width="17.5" style="1" bestFit="1" customWidth="1"/>
    <col min="3" max="3" width="12" style="1" customWidth="1"/>
    <col min="4" max="4" width="7.5" style="1" customWidth="1"/>
    <col min="5" max="6" width="13.83203125" style="1" customWidth="1"/>
    <col min="7" max="7" width="16.6640625" style="1" customWidth="1"/>
    <col min="8" max="8" width="12.6640625" style="1" customWidth="1"/>
    <col min="9" max="11" width="11.5" style="1" customWidth="1"/>
    <col min="12" max="15" width="11.83203125" style="1" customWidth="1"/>
    <col min="16" max="16384" width="12" style="1"/>
  </cols>
  <sheetData>
    <row r="1" spans="1:15" customFormat="1" ht="35.1" customHeight="1" x14ac:dyDescent="0.2">
      <c r="A1" s="31" t="s">
        <v>52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customFormat="1" ht="12.75" customHeight="1" x14ac:dyDescent="0.2">
      <c r="A2" s="4"/>
      <c r="B2" s="4"/>
      <c r="C2" s="4"/>
      <c r="D2" s="4"/>
      <c r="E2" s="5"/>
      <c r="F2" s="6" t="s">
        <v>2</v>
      </c>
      <c r="G2" s="7"/>
      <c r="H2" s="14"/>
      <c r="I2" s="15" t="s">
        <v>8</v>
      </c>
      <c r="J2" s="15"/>
      <c r="K2" s="16"/>
      <c r="L2" s="8" t="s">
        <v>15</v>
      </c>
      <c r="M2" s="7"/>
      <c r="N2" s="9" t="s">
        <v>14</v>
      </c>
      <c r="O2" s="10"/>
    </row>
    <row r="3" spans="1:15" customFormat="1" ht="36.6" customHeight="1" x14ac:dyDescent="0.2">
      <c r="A3" s="11" t="s">
        <v>16</v>
      </c>
      <c r="B3" s="11" t="s">
        <v>0</v>
      </c>
      <c r="C3" s="11" t="s">
        <v>5</v>
      </c>
      <c r="D3" s="11" t="s">
        <v>1</v>
      </c>
      <c r="E3" s="12" t="s">
        <v>3</v>
      </c>
      <c r="F3" s="12" t="s">
        <v>4</v>
      </c>
      <c r="G3" s="12" t="s">
        <v>6</v>
      </c>
      <c r="H3" s="12" t="s">
        <v>9</v>
      </c>
      <c r="I3" s="12" t="s">
        <v>4</v>
      </c>
      <c r="J3" s="12" t="s">
        <v>7</v>
      </c>
      <c r="K3" s="12" t="s">
        <v>23</v>
      </c>
      <c r="L3" s="3" t="s">
        <v>10</v>
      </c>
      <c r="M3" s="3" t="s">
        <v>11</v>
      </c>
      <c r="N3" s="13" t="s">
        <v>12</v>
      </c>
      <c r="O3" s="13" t="s">
        <v>13</v>
      </c>
    </row>
    <row r="4" spans="1:15" s="25" customFormat="1" x14ac:dyDescent="0.2">
      <c r="A4" s="25" t="s">
        <v>43</v>
      </c>
      <c r="B4" s="25" t="s">
        <v>44</v>
      </c>
      <c r="C4" s="25" t="s">
        <v>45</v>
      </c>
      <c r="D4" s="25" t="s">
        <v>46</v>
      </c>
      <c r="E4" s="26">
        <v>12684455</v>
      </c>
      <c r="F4" s="26">
        <v>15500720</v>
      </c>
      <c r="G4" s="26">
        <f>11869356.32+300000+2930112.37</f>
        <v>15099468.690000001</v>
      </c>
      <c r="H4" s="25">
        <v>42</v>
      </c>
      <c r="I4" s="25">
        <v>52</v>
      </c>
      <c r="J4" s="25">
        <v>52</v>
      </c>
      <c r="K4" s="25" t="s">
        <v>47</v>
      </c>
      <c r="L4" s="28">
        <f>+G4/E4*100%</f>
        <v>1.1903916005851258</v>
      </c>
      <c r="M4" s="28">
        <f>M6+G4/F4*100%</f>
        <v>0.97411402115514645</v>
      </c>
      <c r="N4" s="28">
        <f>+J4/H4*100%</f>
        <v>1.2380952380952381</v>
      </c>
      <c r="O4" s="28">
        <f>+J4/I4*100%</f>
        <v>1</v>
      </c>
    </row>
    <row r="5" spans="1:15" x14ac:dyDescent="0.2">
      <c r="G5" s="26"/>
      <c r="M5" s="30"/>
    </row>
    <row r="6" spans="1:15" x14ac:dyDescent="0.2">
      <c r="G6" s="29"/>
    </row>
    <row r="7" spans="1:15" x14ac:dyDescent="0.2">
      <c r="G7" s="29"/>
    </row>
    <row r="8" spans="1:15" x14ac:dyDescent="0.2">
      <c r="G8" s="29"/>
    </row>
    <row r="9" spans="1:15" x14ac:dyDescent="0.2">
      <c r="G9" s="29"/>
    </row>
    <row r="10" spans="1:15" x14ac:dyDescent="0.2">
      <c r="G10" s="29"/>
    </row>
    <row r="11" spans="1:15" x14ac:dyDescent="0.2">
      <c r="B11" s="32" t="s">
        <v>51</v>
      </c>
      <c r="C11" s="32"/>
      <c r="D11" s="32"/>
      <c r="E11" s="32"/>
      <c r="I11" s="32" t="s">
        <v>50</v>
      </c>
      <c r="J11" s="32"/>
      <c r="K11" s="32"/>
      <c r="L11" s="32"/>
    </row>
    <row r="12" spans="1:15" x14ac:dyDescent="0.2">
      <c r="B12" s="33" t="s">
        <v>49</v>
      </c>
      <c r="C12" s="33"/>
      <c r="D12" s="33"/>
      <c r="E12" s="33"/>
      <c r="I12" s="33" t="s">
        <v>48</v>
      </c>
      <c r="J12" s="33"/>
      <c r="K12" s="33"/>
      <c r="L12" s="33"/>
    </row>
    <row r="16" spans="1:15" x14ac:dyDescent="0.2">
      <c r="A16" s="1" t="s">
        <v>24</v>
      </c>
    </row>
    <row r="19" spans="8:9" x14ac:dyDescent="0.2">
      <c r="H19" s="27"/>
      <c r="I19" s="27"/>
    </row>
    <row r="20" spans="8:9" x14ac:dyDescent="0.2">
      <c r="H20" s="27"/>
      <c r="I20" s="27"/>
    </row>
    <row r="21" spans="8:9" x14ac:dyDescent="0.2">
      <c r="H21" s="27"/>
      <c r="I21" s="27"/>
    </row>
    <row r="22" spans="8:9" x14ac:dyDescent="0.2">
      <c r="H22" s="27"/>
      <c r="I22" s="27"/>
    </row>
    <row r="23" spans="8:9" x14ac:dyDescent="0.2">
      <c r="H23" s="27"/>
      <c r="I23" s="27"/>
    </row>
    <row r="33" spans="1:1" x14ac:dyDescent="0.2">
      <c r="A33" s="2"/>
    </row>
  </sheetData>
  <sheetProtection formatCells="0" formatColumns="0" formatRows="0" insertRows="0" deleteRows="0" autoFilter="0"/>
  <mergeCells count="5">
    <mergeCell ref="A1:O1"/>
    <mergeCell ref="B11:E11"/>
    <mergeCell ref="B12:E12"/>
    <mergeCell ref="I11:L11"/>
    <mergeCell ref="I12:L12"/>
  </mergeCells>
  <dataValidations count="1">
    <dataValidation allowBlank="1" showErrorMessage="1" prompt="Clave asignada al programa/proyecto" sqref="A2:A3" xr:uid="{00000000-0002-0000-0000-000000000000}"/>
  </dataValidations>
  <printOptions horizontalCentered="1"/>
  <pageMargins left="0" right="0" top="0.74803149606299213" bottom="0.74803149606299213" header="0.31496062992125984" footer="0.31496062992125984"/>
  <pageSetup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3" sqref="A13"/>
    </sheetView>
  </sheetViews>
  <sheetFormatPr baseColWidth="10" defaultRowHeight="11.25" x14ac:dyDescent="0.2"/>
  <cols>
    <col min="1" max="1" width="147" customWidth="1"/>
  </cols>
  <sheetData>
    <row r="1" spans="1:1" ht="12" x14ac:dyDescent="0.2">
      <c r="A1" s="17" t="s">
        <v>17</v>
      </c>
    </row>
    <row r="2" spans="1:1" ht="11.25" customHeight="1" x14ac:dyDescent="0.2">
      <c r="A2" s="18" t="s">
        <v>25</v>
      </c>
    </row>
    <row r="3" spans="1:1" ht="11.25" customHeight="1" x14ac:dyDescent="0.2">
      <c r="A3" s="18" t="s">
        <v>26</v>
      </c>
    </row>
    <row r="4" spans="1:1" ht="11.25" customHeight="1" x14ac:dyDescent="0.2">
      <c r="A4" s="18" t="s">
        <v>27</v>
      </c>
    </row>
    <row r="5" spans="1:1" ht="11.25" customHeight="1" x14ac:dyDescent="0.2">
      <c r="A5" s="18" t="s">
        <v>28</v>
      </c>
    </row>
    <row r="6" spans="1:1" ht="11.25" customHeight="1" x14ac:dyDescent="0.2">
      <c r="A6" s="18" t="s">
        <v>29</v>
      </c>
    </row>
    <row r="7" spans="1:1" ht="12" x14ac:dyDescent="0.2">
      <c r="A7" s="18" t="s">
        <v>30</v>
      </c>
    </row>
    <row r="8" spans="1:1" ht="24" x14ac:dyDescent="0.2">
      <c r="A8" s="18" t="s">
        <v>31</v>
      </c>
    </row>
    <row r="9" spans="1:1" ht="36" x14ac:dyDescent="0.2">
      <c r="A9" s="18" t="s">
        <v>32</v>
      </c>
    </row>
    <row r="10" spans="1:1" ht="12" x14ac:dyDescent="0.2">
      <c r="A10" s="18" t="s">
        <v>33</v>
      </c>
    </row>
    <row r="11" spans="1:1" ht="24" x14ac:dyDescent="0.2">
      <c r="A11" s="18" t="s">
        <v>34</v>
      </c>
    </row>
    <row r="12" spans="1:1" ht="24" x14ac:dyDescent="0.2">
      <c r="A12" s="18" t="s">
        <v>35</v>
      </c>
    </row>
    <row r="13" spans="1:1" ht="12" x14ac:dyDescent="0.2">
      <c r="A13" s="18" t="s">
        <v>36</v>
      </c>
    </row>
    <row r="14" spans="1:1" ht="12" x14ac:dyDescent="0.2">
      <c r="A14" s="19" t="s">
        <v>37</v>
      </c>
    </row>
    <row r="15" spans="1:1" ht="24" x14ac:dyDescent="0.2">
      <c r="A15" s="18" t="s">
        <v>38</v>
      </c>
    </row>
    <row r="16" spans="1:1" ht="12" x14ac:dyDescent="0.2">
      <c r="A16" s="19" t="s">
        <v>39</v>
      </c>
    </row>
    <row r="17" spans="1:1" ht="11.25" customHeight="1" x14ac:dyDescent="0.2">
      <c r="A17" s="18"/>
    </row>
    <row r="18" spans="1:1" ht="12" x14ac:dyDescent="0.2">
      <c r="A18" s="20" t="s">
        <v>18</v>
      </c>
    </row>
    <row r="19" spans="1:1" ht="12" x14ac:dyDescent="0.2">
      <c r="A19" s="18" t="s">
        <v>19</v>
      </c>
    </row>
    <row r="20" spans="1:1" ht="12" x14ac:dyDescent="0.2">
      <c r="A20" s="21"/>
    </row>
    <row r="21" spans="1:1" ht="12" x14ac:dyDescent="0.2">
      <c r="A21" s="22" t="s">
        <v>20</v>
      </c>
    </row>
    <row r="22" spans="1:1" ht="36" x14ac:dyDescent="0.2">
      <c r="A22" s="23" t="s">
        <v>21</v>
      </c>
    </row>
    <row r="23" spans="1:1" ht="12" x14ac:dyDescent="0.2">
      <c r="A23" s="21"/>
    </row>
    <row r="24" spans="1:1" ht="49.9" customHeight="1" x14ac:dyDescent="0.2">
      <c r="A24" s="23" t="s">
        <v>40</v>
      </c>
    </row>
    <row r="25" spans="1:1" ht="12" x14ac:dyDescent="0.2">
      <c r="A25" s="21"/>
    </row>
    <row r="26" spans="1:1" ht="24" x14ac:dyDescent="0.2">
      <c r="A26" s="24" t="s">
        <v>41</v>
      </c>
    </row>
    <row r="27" spans="1:1" ht="12" x14ac:dyDescent="0.2">
      <c r="A27" s="21" t="s">
        <v>22</v>
      </c>
    </row>
    <row r="28" spans="1:1" ht="13.5" x14ac:dyDescent="0.2">
      <c r="A28" s="21" t="s">
        <v>42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ABBF62-6ED1-42EA-A78A-A3BCFAE42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SEPUIM</vt:lpstr>
      <vt:lpstr>CEA</vt:lpstr>
      <vt:lpstr>INVI</vt:lpstr>
      <vt:lpstr>Instructivo_PPI</vt:lpstr>
      <vt:lpstr>CEA!Área_de_impresión</vt:lpstr>
      <vt:lpstr>INVI!Área_de_impresión</vt:lpstr>
      <vt:lpstr>SEPUIM!Área_de_impresión</vt:lpstr>
      <vt:lpstr>CEA!Títulos_a_imprimir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Adriana Aispuro</cp:lastModifiedBy>
  <cp:lastPrinted>2023-12-13T20:09:37Z</cp:lastPrinted>
  <dcterms:created xsi:type="dcterms:W3CDTF">2014-10-22T05:35:08Z</dcterms:created>
  <dcterms:modified xsi:type="dcterms:W3CDTF">2023-12-15T18:06:05Z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