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IRECCION DE CONTABILIDAD\ESTADOS FINANCIEROS 2022\2023\07\SIRET\"/>
    </mc:Choice>
  </mc:AlternateContent>
  <xr:revisionPtr revIDLastSave="0" documentId="13_ncr:1_{CA58E5A4-04B5-4E1E-A8C0-4D4445C681E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PI" sheetId="1" r:id="rId1"/>
    <sheet name="CEA" sheetId="5" r:id="rId2"/>
    <sheet name="sepuim" sheetId="6" r:id="rId3"/>
    <sheet name="Instructivo_PPI" sheetId="4" r:id="rId4"/>
  </sheets>
  <definedNames>
    <definedName name="_xlnm._FilterDatabase" localSheetId="1" hidden="1">CEA!$A$3:$O$75</definedName>
    <definedName name="_xlnm._FilterDatabase" localSheetId="0" hidden="1">PPI!$A$3:$O$32</definedName>
    <definedName name="_xlnm.Print_Area" localSheetId="1">CEA!$A$1:$O$49</definedName>
    <definedName name="_xlnm.Print_Area" localSheetId="0">PPI!$A$1:$O$19</definedName>
    <definedName name="_xlnm.Print_Titles" localSheetId="1">CEA!$1:$3</definedName>
  </definedNames>
  <calcPr calcId="181029"/>
</workbook>
</file>

<file path=xl/calcChain.xml><?xml version="1.0" encoding="utf-8"?>
<calcChain xmlns="http://schemas.openxmlformats.org/spreadsheetml/2006/main">
  <c r="G145" i="6" l="1"/>
  <c r="F145" i="6"/>
  <c r="E145" i="6"/>
  <c r="M144" i="6"/>
  <c r="L144" i="6"/>
  <c r="M143" i="6"/>
  <c r="L143" i="6"/>
  <c r="M142" i="6"/>
  <c r="L142" i="6"/>
  <c r="M141" i="6"/>
  <c r="L141" i="6"/>
  <c r="M140" i="6"/>
  <c r="L140" i="6"/>
  <c r="L119" i="6"/>
  <c r="N66" i="6"/>
  <c r="E8" i="5"/>
  <c r="F8" i="5"/>
  <c r="G8" i="5"/>
  <c r="F22" i="5"/>
  <c r="G22" i="5"/>
  <c r="E27" i="5"/>
  <c r="F27" i="5"/>
  <c r="G27" i="5"/>
  <c r="G32" i="5" s="1"/>
  <c r="F30" i="5"/>
  <c r="F32" i="5" s="1"/>
  <c r="G30" i="5"/>
  <c r="R45" i="5"/>
  <c r="R47" i="5"/>
  <c r="G4" i="1" l="1"/>
  <c r="M4" i="1" s="1"/>
  <c r="O4" i="1"/>
  <c r="N4" i="1"/>
  <c r="L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C2</author>
    <author>tc={D0DC7124-5507-4840-9B5C-2F7BD4B1A545}</author>
  </authors>
  <commentList>
    <comment ref="F10" authorId="0" shapeId="0" xr:uid="{D0F3C366-7F38-4697-B82F-1D6B89B86053}">
      <text>
        <r>
          <rPr>
            <sz val="9"/>
            <color indexed="81"/>
            <rFont val="Tahoma"/>
            <family val="2"/>
          </rPr>
          <t xml:space="preserve">
CORRESPONDE AL IMPORTE DEL CONTRATO DEL EQUIPAMIENTO</t>
        </r>
      </text>
    </comment>
    <comment ref="F11" authorId="0" shapeId="0" xr:uid="{A887FE68-FE0B-48F4-AE9F-A2C763012749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2" authorId="0" shapeId="0" xr:uid="{A3ABEA46-9AB7-43EA-8AC3-4F008639E88B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3" authorId="0" shapeId="0" xr:uid="{FFA6D144-EB8F-4A92-8DF6-F0C5EBAA4612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4" authorId="0" shapeId="0" xr:uid="{B6BEAE07-D668-4EB3-85AD-B43B2AEF45EA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5" authorId="0" shapeId="0" xr:uid="{689FAF86-AEF3-4616-8790-65EBFCD30B68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6" authorId="0" shapeId="0" xr:uid="{F821A784-416C-4583-AB2B-AF41626AC2BC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17" authorId="0" shapeId="0" xr:uid="{C2B598AA-58B2-4FAE-8B05-14A3460D11A3}">
      <text>
        <r>
          <rPr>
            <sz val="9"/>
            <color indexed="81"/>
            <rFont val="Tahoma"/>
            <family val="2"/>
          </rPr>
          <t>CORRESPONDE AL IMPORTE DEL CONTRATO DEL EQUIPAMIENTO</t>
        </r>
      </text>
    </comment>
    <comment ref="F22" authorId="1" shapeId="0" xr:uid="{D0DC7124-5507-4840-9B5C-2F7BD4B1A545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Saldo 2022</t>
        </r>
      </text>
    </comment>
    <comment ref="F23" authorId="0" shapeId="0" xr:uid="{86811F5C-FA51-47C0-87EE-F851687680C4}">
      <text>
        <r>
          <rPr>
            <b/>
            <sz val="9"/>
            <color indexed="81"/>
            <rFont val="Tahoma"/>
            <family val="2"/>
          </rPr>
          <t>C2:</t>
        </r>
        <r>
          <rPr>
            <sz val="9"/>
            <color indexed="81"/>
            <rFont val="Tahoma"/>
            <family val="2"/>
          </rPr>
          <t xml:space="preserve">
MONTO 2023 el cual se traspaso a la CEA para su adminitración y ejercicio de los recursos.
</t>
        </r>
      </text>
    </comment>
  </commentList>
</comments>
</file>

<file path=xl/sharedStrings.xml><?xml version="1.0" encoding="utf-8"?>
<sst xmlns="http://schemas.openxmlformats.org/spreadsheetml/2006/main" count="833" uniqueCount="340">
  <si>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</si>
  <si>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</si>
  <si>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</si>
  <si>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</si>
  <si>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</si>
  <si>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</si>
  <si>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</si>
  <si>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</si>
  <si>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</si>
  <si>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</si>
  <si>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</si>
  <si>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</si>
  <si>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</si>
  <si>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</si>
  <si>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</si>
  <si>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</si>
  <si>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</si>
  <si>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</si>
  <si>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</si>
  <si>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</si>
  <si>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</si>
  <si>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</si>
  <si>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_____________________________</t>
  </si>
  <si>
    <t>Unidad de medida</t>
  </si>
  <si>
    <t>Bajo protesta de decir verdad declaramos que los Estados Financieros y sus notas, son razonablemente correctos y son responsabilidad del emisor.</t>
  </si>
  <si>
    <r>
      <rPr>
        <b/>
        <sz val="9"/>
        <color indexed="8"/>
        <rFont val="Arial"/>
        <family val="2"/>
      </rPr>
      <t>CLAVE DEL PROGRAMA/ PROYECTO</t>
    </r>
    <r>
      <rPr>
        <sz val="9"/>
        <color indexed="8"/>
        <rFont val="Arial"/>
        <family val="2"/>
      </rPr>
      <t>: Clave asignada al programa/proyecto.</t>
    </r>
  </si>
  <si>
    <r>
      <rPr>
        <b/>
        <sz val="9"/>
        <color indexed="8"/>
        <rFont val="Arial"/>
        <family val="2"/>
      </rPr>
      <t>NOMBRE</t>
    </r>
    <r>
      <rPr>
        <sz val="9"/>
        <color indexed="8"/>
        <rFont val="Arial"/>
        <family val="2"/>
      </rPr>
      <t>: Nombre genérico del programa/proyecto.</t>
    </r>
  </si>
  <si>
    <r>
      <rPr>
        <b/>
        <sz val="9"/>
        <color indexed="8"/>
        <rFont val="Arial"/>
        <family val="2"/>
      </rPr>
      <t>DESCRIPCIÓN</t>
    </r>
    <r>
      <rPr>
        <sz val="9"/>
        <color indexed="8"/>
        <rFont val="Arial"/>
        <family val="2"/>
      </rPr>
      <t>: Describir el programa/proyecto.</t>
    </r>
  </si>
  <si>
    <r>
      <rPr>
        <b/>
        <sz val="9"/>
        <color indexed="8"/>
        <rFont val="Arial"/>
        <family val="2"/>
      </rPr>
      <t>UR</t>
    </r>
    <r>
      <rPr>
        <sz val="9"/>
        <color indexed="8"/>
        <rFont val="Arial"/>
        <family val="2"/>
      </rPr>
      <t>: Indicar la dependencia/entidad responsable del programa/proyecto.</t>
    </r>
  </si>
  <si>
    <r>
      <rPr>
        <b/>
        <sz val="9"/>
        <color indexed="8"/>
        <rFont val="Arial"/>
        <family val="2"/>
      </rPr>
      <t>INVERSIÓN</t>
    </r>
    <r>
      <rPr>
        <sz val="9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</si>
  <si>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9"/>
        <color indexed="8"/>
        <rFont val="Arial"/>
        <family val="2"/>
      </rPr>
      <t>APROBADO</t>
    </r>
    <r>
      <rPr>
        <sz val="9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</si>
  <si>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9"/>
        <color indexed="8"/>
        <rFont val="Arial"/>
        <family val="2"/>
      </rPr>
      <t>MODIFICADO</t>
    </r>
    <r>
      <rPr>
        <sz val="9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</si>
  <si>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"/>
        <color indexed="8"/>
        <rFont val="Arial"/>
        <family val="2"/>
      </rPr>
      <t>DEVENGADO</t>
    </r>
    <r>
      <rPr>
        <sz val="9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</si>
  <si>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"/>
        <color indexed="8"/>
        <rFont val="Arial"/>
        <family val="2"/>
      </rPr>
      <t>METAS</t>
    </r>
    <r>
      <rPr>
        <sz val="9"/>
        <color indexed="8"/>
        <rFont val="Arial"/>
        <family val="2"/>
      </rPr>
      <t>: Nivel cuantificable anual de las metas aprobadas y modificadas.</t>
    </r>
  </si>
  <si>
    <r>
      <rPr>
        <b/>
        <sz val="9"/>
        <color indexed="8"/>
        <rFont val="Arial"/>
        <family val="2"/>
      </rPr>
      <t>META PROGRAMADA</t>
    </r>
    <r>
      <rPr>
        <sz val="9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</si>
  <si>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9"/>
        <color indexed="8"/>
        <rFont val="Arial"/>
        <family val="2"/>
      </rPr>
      <t>META MODIFICADA</t>
    </r>
    <r>
      <rPr>
        <sz val="9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</si>
  <si>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9"/>
        <color indexed="8"/>
        <rFont val="Arial"/>
        <family val="2"/>
      </rPr>
      <t>META ALCANZADA</t>
    </r>
    <r>
      <rPr>
        <sz val="9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</si>
  <si>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9"/>
        <color indexed="8"/>
        <rFont val="Arial"/>
        <family val="2"/>
      </rPr>
      <t>META UNIDAD DE MEDIDA</t>
    </r>
    <r>
      <rPr>
        <sz val="9"/>
        <color indexed="8"/>
        <rFont val="Arial"/>
        <family val="2"/>
      </rPr>
      <t>: Indicar la unidad de medida de la meta acorde al entregable.</t>
    </r>
  </si>
  <si>
    <r>
      <rPr>
        <b/>
        <sz val="9"/>
        <color indexed="8"/>
        <rFont val="Arial"/>
        <family val="2"/>
      </rPr>
      <t>% AVANCE FINANCIERO</t>
    </r>
    <r>
      <rPr>
        <sz val="9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</si>
  <si>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9"/>
        <color indexed="8"/>
        <rFont val="Arial"/>
        <family val="2"/>
      </rPr>
      <t>% AVANCE DE METAS</t>
    </r>
    <r>
      <rPr>
        <sz val="9"/>
        <color indexed="8"/>
        <rFont val="Arial"/>
        <family val="2"/>
      </rPr>
      <t>: Valor absoluto y relativo que registre el cumplimiento de logros u objetivos con respecto a los originalmente programados.</t>
    </r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</si>
  <si>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</si>
  <si>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9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</si>
  <si>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</si>
  <si>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A022U0021</t>
  </si>
  <si>
    <t>FAIS/FISE RAMO 33</t>
  </si>
  <si>
    <t>FISE 2023</t>
  </si>
  <si>
    <t>LA PAZ</t>
  </si>
  <si>
    <t>CDB</t>
  </si>
  <si>
    <t>LIC. FERNANDA MARISOL VILLARREAL GONZALEZ</t>
  </si>
  <si>
    <t>DIRECTORA GENERAL</t>
  </si>
  <si>
    <t>JUAN MANUEL REYES CERVANTES</t>
  </si>
  <si>
    <t>DIRECTOR DE ADMINISTRACIÓN Y FINANZAS</t>
  </si>
  <si>
    <t>INSTITUTO DE VIVIENDA DE BAJA CALIFORNIA SUR
Programas y Proyectos de Inversión
Del 01 DE ENERO al 31 DE JULIO 2023</t>
  </si>
  <si>
    <t>Coordinador Técnico</t>
  </si>
  <si>
    <t>Coordinador Administrativo</t>
  </si>
  <si>
    <t>Directora General</t>
  </si>
  <si>
    <t>Ing Uriel  Cano Castro</t>
  </si>
  <si>
    <t>Lic.Olivier Gerardo Montaño</t>
  </si>
  <si>
    <t>Ing.Lesvia Tatiana Davis Monzón</t>
  </si>
  <si>
    <t xml:space="preserve">*  En este monto está contemplado presupuesto 2023 y saldo de obra en prorroga de recurso 2022. El monto del devengado de 2023 corresponde al monto transferido a esta Comisión Estatal del Agua para su administración y ejecución de las acciones correspondientes de acuerdo al convenio firmado. </t>
  </si>
  <si>
    <t>TOTAL INVERSIÓN PÚBLICA/CAPÍTULO 6000</t>
  </si>
  <si>
    <t xml:space="preserve"> </t>
  </si>
  <si>
    <t>Suma</t>
  </si>
  <si>
    <t>Asesoría de infraestructura hidráulica y cultura del agua/Bienestar e inclusión-Plan Hídrico Estatal</t>
  </si>
  <si>
    <t>.A023S0021</t>
  </si>
  <si>
    <t>Acción</t>
  </si>
  <si>
    <t>Suministro de 2 medidores de presión absoluta en continuo (Levelogger) descripción 5 Lt. M100, en la ciudad de La Paz y enel Carrizal, Municipio de La Paz, B.C.S.</t>
  </si>
  <si>
    <t>1113229.A023S0021.530.1235020</t>
  </si>
  <si>
    <t>Video grabación, desarrollo y aforo en pozo con profundidad de 100 mts, y ademe con diámetro de 12", en la zona de El Carrizal, Municipio de La Paz, B.C.S.</t>
  </si>
  <si>
    <t>Asesoría de infraestructura hidráulica y cultura del agua/Bienestar e inclusión-Plan Hídrico Estatal.</t>
  </si>
  <si>
    <t>A023S0041</t>
  </si>
  <si>
    <t>Estudio</t>
  </si>
  <si>
    <t>Actualización geohidrológica del acuífero El Carrizal, Estado de Baja California Sur</t>
  </si>
  <si>
    <t>Construcción y mejoramiento de la infraestructura hidráhulica/Bienestar e inclusión-Plan Hidrico Estatal</t>
  </si>
  <si>
    <t>1113226.A023S0041.101.12710008</t>
  </si>
  <si>
    <t>Catastro Técnico de la Infraestructura Hidráulica de la Ciudad de La Paz, B.C.S.</t>
  </si>
  <si>
    <t>1113226.A023S0041.101.12710005</t>
  </si>
  <si>
    <t>Adquisición</t>
  </si>
  <si>
    <t>Adquisición de equipos y materiales para las Plantas Desalinizadoras de las localidades rurales de Comondú y Mulegé, B.C.S.</t>
  </si>
  <si>
    <t>1113226.A023S0041.101.12357002</t>
  </si>
  <si>
    <t>Obra e indirectos</t>
  </si>
  <si>
    <t>Obra</t>
  </si>
  <si>
    <t>Previsión obras y Acciones FISE*</t>
  </si>
  <si>
    <t>1113226.A023S0041.101.12356011</t>
  </si>
  <si>
    <t>Reposición y equipamiento electromecánico de pozo profundo, en la localidad de Ley Federal de Aguas Número Tres, Municipio de Comondú, B.C.S.</t>
  </si>
  <si>
    <t>1113226.A023S0041..12353015</t>
  </si>
  <si>
    <t>Rehabilitación y equipamiento electromecánico de pozo de aguapotable Vizcaino III, que abastece el Acueducto Vizcaino Pacífico Norte, Municipio de Mulegé, B.C.S.</t>
  </si>
  <si>
    <t>1113226.A023S0041..12353014</t>
  </si>
  <si>
    <t>Construcción de la red de alcantarillado sanitario en la colonia Las Palmas en Ciudad Constitución, consistente en 1.5 km de tubería de PVC sanitario de 8 de diámetro SDR 35, 56 descargas domiciliarias, 0.6 kilómetros de emisor a presión, estación de bombeo y equipamiento electromecánico, en el Municipio de Comondú, B.C.S.</t>
  </si>
  <si>
    <t>1113226.A023S0041.101.12353013</t>
  </si>
  <si>
    <t>Construcción de la red de alcantarillado sanitario en la colonia INVI Palo Bola Municipio deComondú, B.C.S.</t>
  </si>
  <si>
    <t>1113226.A023S0041.101.12353011</t>
  </si>
  <si>
    <t>Rehabilitación y Equipamiento de Pozo No. 26</t>
  </si>
  <si>
    <t>1113226.A023S0041.101.12353009</t>
  </si>
  <si>
    <t>Rehabilitación y Equipamiento de Pozo No. 28</t>
  </si>
  <si>
    <t>1113226.A023S0041.101.12353008</t>
  </si>
  <si>
    <t>Rehabilitación y Equipamiento de Pozo No. 27</t>
  </si>
  <si>
    <t>1113226.A023S0041.101.12353007</t>
  </si>
  <si>
    <t>Rehabilitación y Equipamiento de Pozo No. 19-R</t>
  </si>
  <si>
    <t>1113226.A023S0041.101.12353006</t>
  </si>
  <si>
    <t>Rehabilitación y Equipamiento de Pozo No. 17-Bis</t>
  </si>
  <si>
    <t>1113226.A023S0041.101.12353005</t>
  </si>
  <si>
    <t>Rehabilitación y Equipamiento de Pozo No. 14</t>
  </si>
  <si>
    <t>1113226.A023S0041.101.12353004</t>
  </si>
  <si>
    <t>Rehabilitación y Equipamiento de Pozo No. 4</t>
  </si>
  <si>
    <t>1113226.A023S0041.101.12353003</t>
  </si>
  <si>
    <t>Rehabilitación y Equipamiento de Pozo No. 6</t>
  </si>
  <si>
    <t>1113226.A023S0041.101.12353002</t>
  </si>
  <si>
    <t>Rehabilitación y Equipamiento de Pozo No. 25</t>
  </si>
  <si>
    <t>1113226.A023S0041.101.12353001</t>
  </si>
  <si>
    <t>D00230021</t>
  </si>
  <si>
    <t>Suministro de planta desalinizadora de agua de mar de 200 m3/día de capacidad, rehabilitación de tanques de agua cruda y agua producto y construcción de caseta para el llenado de garrafones, en Isla Natividad, Municipio de Mulegé, B.C.S.</t>
  </si>
  <si>
    <t>Sin descripción</t>
  </si>
  <si>
    <t>1113225.D00230021.530.12353019</t>
  </si>
  <si>
    <t>Proyecto</t>
  </si>
  <si>
    <t>Proyecto Ejecutivo para la construcción de tanque elevado y ampliación de la red de agua potable en la localidad de Ley Federal de Aguas Número Dos, Municipio de Comondú, B.C.S.</t>
  </si>
  <si>
    <t>1113225.D0230021.530.12353018</t>
  </si>
  <si>
    <t>Construcción de tanque elevado y ampliación de la red de agua potable en la localidad de Ley Federal de Aguas Número Dos, Municipio de Comondú, B.C.S..</t>
  </si>
  <si>
    <t>1113225.D0230021.530.12353017</t>
  </si>
  <si>
    <t>Reposición de grupo electrógeno y equipo de bombeo de alta presión de planta desalinizadora de 40 m3/día en la localidad de Puerto Alcatraz, Municipio de Comondú, B.C.S.</t>
  </si>
  <si>
    <t>1113225.D0230021.530.12353016</t>
  </si>
  <si>
    <t>Comisión Estatal del Agua
Programas y Proyectos de Inversión
Del 1 de Enero al 31 de julio de 2023</t>
  </si>
  <si>
    <t>SECRETARÍA DE PLANEACIÓN URBANA, INFRAESTRUCTURA, MOVILIDAD, MEDIO AMBIENTE Y RECURSOS NATURALES
Programas y Proyectos de Inversión
Del 1-ENE-23 al 31-JUL-23</t>
  </si>
  <si>
    <t>0702116.D011P0131..1235
2010</t>
  </si>
  <si>
    <t>Rehabilitación de la Cancha de Usos Múltiples de la Colonia Infonavit, en la Ciudad de La Paz, municipio de La Paz, Baja California Sur.</t>
  </si>
  <si>
    <t>Recursos Propios</t>
  </si>
  <si>
    <t>SEPUIMM
(DOP)</t>
  </si>
  <si>
    <t>Accion</t>
  </si>
  <si>
    <t>0702116.D011P0131..1235
2011</t>
  </si>
  <si>
    <t>Construcción de la Cancha de Usos Múltiples de la Comunidad de Bahía Asunción, municipio de Mulegé, Baja California Sur.</t>
  </si>
  <si>
    <t>0702116.D011P0131..1235
2012</t>
  </si>
  <si>
    <t>Rehabilitación del Campo de Fútbol Maracaná, en la Ciudad de La Paz, municipio de La Paz, Baja California Sur.</t>
  </si>
  <si>
    <t>0702116.D011P0131..1235
2013</t>
  </si>
  <si>
    <t>Rehabilitación del Parque Skate, en el Fraccionamiento Camino Real, en la Ciudad de La Paz, municipio de La Paz, Baja California Sur</t>
  </si>
  <si>
    <t>0702116.D011P0131..1235
2014</t>
  </si>
  <si>
    <t>Rehabilitación del Gimnasio Polideportivo en la Unidad Deportiva Nuevo Sol, en la ciudad de La Paz, municipio de La Paz, Baja California Sur</t>
  </si>
  <si>
    <t>0702116.D011P0131..1235
2015</t>
  </si>
  <si>
    <t>Rehabilitación de la Cancha de Usos Múltiples de la Colonia Puesta del Sol, en la ciudad de La Paz, municipio de La Paz, Baja California Sur</t>
  </si>
  <si>
    <t>0702116.D011P0131..1235
2016</t>
  </si>
  <si>
    <t>Construcción de Techumbre para Pescadores en la Localidad de Bahía Tortugas, Municipio de Mulegé, Baja California Sur</t>
  </si>
  <si>
    <t>0702116.D011P0131..1235
2017</t>
  </si>
  <si>
    <t>Rehabilitación del Teatro de los Agricultores, de Ciudad Constitución Municipio de Comondú, Baja California Sur</t>
  </si>
  <si>
    <t>0702116.D011P0131..1235
2018</t>
  </si>
  <si>
    <t>Primera Etapa de la Construcción del Edificio de Jubilados y Pensionados del ISSSTE, en Ciudad Constitución Municipio de Comondú, Baja California Sur.</t>
  </si>
  <si>
    <t>0702116.D011P0131..1235
2019</t>
  </si>
  <si>
    <t>Construcción de la Delegación en Puerto Adolfo López Mateos, municipio de Comondú, Baja California Sur</t>
  </si>
  <si>
    <t>0702116.D011P0131..1235
2020</t>
  </si>
  <si>
    <t>Remodelación Centro de Atención de Desarrollo Infantil CADI Caribe, ubicado en la colonia El Caribe en la localidad de Cabo San Lucas,  Municipio de La Paz, Baja California Sur.</t>
  </si>
  <si>
    <t>0702116.D011P0131..1235
2022</t>
  </si>
  <si>
    <t>Impermeabilización del Auditorio de la Escuela de Música, en la localidad de La Paz, municipio de La Paz, Baja California Sur.</t>
  </si>
  <si>
    <t>Participaciones e Incentivos Economicos a Entidades Federativas</t>
  </si>
  <si>
    <t>0702116.D011P0131..1235
2023</t>
  </si>
  <si>
    <t>Remodelación del Centro Cultural La Paz, en la localidad de La Paz, municipio de La Paz, Baja California Sur.</t>
  </si>
  <si>
    <t>0702116.D011P0131..1235
2025</t>
  </si>
  <si>
    <t>Construcción de barda en la Casa de la Mujer, en la localidad de Cabo San Lucas, municipio de Los Cabos, Baja California Sur.</t>
  </si>
  <si>
    <t>0702116.D011P0131..1235
2026</t>
  </si>
  <si>
    <t>Rehabilitación del Sindicato de Burócratas en Ciudad Constitución, municipio de Comondú, Baja California Sur.</t>
  </si>
  <si>
    <t>0702116.D011P0131..1235
2037</t>
  </si>
  <si>
    <t>Construcción de parque en la Colonia Guerrero, en la localidad de Vizcaíno, municipio de Mulegé, Baja California Sur.</t>
  </si>
  <si>
    <t>0702116.D011P0131..1235
2038</t>
  </si>
  <si>
    <t>Módulo de información en la localidad de Santa Martha, municipio de Mulegé, Baja California Sur.</t>
  </si>
  <si>
    <t>0702116.D011P0131..1235
2039</t>
  </si>
  <si>
    <t>Construcción de muro de contención Cueva del Ratón, localidad de San Francisco de la Sierra, municipio de Mulegé, Baja California Sur.</t>
  </si>
  <si>
    <t>0702116.D011P0131..1235
2040</t>
  </si>
  <si>
    <t>Baños ecológicos en la localidad El Cacarizo, municipio de Mulegé, Baja California Sur.</t>
  </si>
  <si>
    <t>0702116.D011P0131..1235
2041</t>
  </si>
  <si>
    <t>Baños ecológicos en el Campamento La Soledad, municipio de Mulegé, Baja California Sur</t>
  </si>
  <si>
    <t>0702116.D011P0131..1235
2042</t>
  </si>
  <si>
    <t>Señalética en diferentes localidades, municipio de Mulegé, Baja California Sur.</t>
  </si>
  <si>
    <t>0702116.D011P0131..1235
2043</t>
  </si>
  <si>
    <t>Impermeabilización de la Cubierta de Nave Principal y Bóveda de la Misión San Ignacio de Loyola, localidad de San Ignacio, municipio de Mulegé, Baja California Sur.</t>
  </si>
  <si>
    <t>0702116.D011P0131..1235
2044</t>
  </si>
  <si>
    <t>Embellecimiento de ingreso a la localidad de El Sargento, municipio de La Paz, Baja California Sur.</t>
  </si>
  <si>
    <t>0702116.D011P0131..1235
2045</t>
  </si>
  <si>
    <t>Embellecimiento de ingreso a la localidad de La Ventana, municipio de La Paz, Baja California Sur.</t>
  </si>
  <si>
    <t>0702116.D011P0131..1235
2046</t>
  </si>
  <si>
    <t>Plaza pública de Todos Santos, rehabilitación del kiosko, localidad Todos Santos, municipio de La Paz, Baja California Sur.</t>
  </si>
  <si>
    <t>0702116.D011P0131..1235
2047</t>
  </si>
  <si>
    <t>Habilitación cancha de fútbol El Cardonal, en la ciudad de La Paz, municipio de La Paz, Baja California Sur.</t>
  </si>
  <si>
    <t>0702116.D011P0131..1235
2048</t>
  </si>
  <si>
    <t>Rehabilitación, Casa Costa Azul, en la ciudad de La Paz, municipio de La Paz, Baja California Sur.</t>
  </si>
  <si>
    <t>0702116.D011P0131..1235
2049</t>
  </si>
  <si>
    <t>Construcción del módulo de costura en el Parque 20 de Noviembre, en la ciudad de La Paz, municipio de La Paz, Baja California Sur</t>
  </si>
  <si>
    <t>0702116.D011P0131..1235
2050</t>
  </si>
  <si>
    <t>Rehabilitación Parque Mandarina, en la ciudad de La Paz, Baja California Sur.</t>
  </si>
  <si>
    <t>0702116.D011P0131..1235
2051</t>
  </si>
  <si>
    <t>Rehabilitación Parque Durango, en la ciudad de La Paz, Baja California Sur.</t>
  </si>
  <si>
    <t>0702116.D011P0131..1235
2052</t>
  </si>
  <si>
    <t>Construcción de techumbre metálica, en la localidad de Santa María de Toris, municipio de La Paz, Baja California Sur.</t>
  </si>
  <si>
    <t>0702116.D011P0131..1235
2053</t>
  </si>
  <si>
    <t>Rehabilitación del parque de la Colonia Civilizadores I, en la ciudad de La Paz, municipio de La Paz, Baja California Sur.</t>
  </si>
  <si>
    <t>0702116.D011P0131..1235
2054</t>
  </si>
  <si>
    <t>Rehabilitación del parque de la Colonia Civilizadores II, en la ciudad de La Paz, municipio de La Paz, Baja California Sur.</t>
  </si>
  <si>
    <t>0702116.D011P0131..1235
2055</t>
  </si>
  <si>
    <t>Rehabilitación del parque de la Colonia Santa Mónica, en la ciudad de La Paz, municipio de La Paz, Baja California Sur.</t>
  </si>
  <si>
    <t>0702116.D011P0131..1235
2056</t>
  </si>
  <si>
    <t>Rehabilitación del parque de la Colonia Santa María, en la ciudad de La Paz, municipio de La Paz, Baja California Sur.</t>
  </si>
  <si>
    <t>0702116.D011P0131..1235
2057</t>
  </si>
  <si>
    <t>Rehabilitación Parque Col. Las Brisas, localidad Cabo San Lucas, municipio de Los Cabos, Baja California Sur.</t>
  </si>
  <si>
    <t>0702116.D011P0131..1235
2058</t>
  </si>
  <si>
    <t>Rehabilitación Parque Recreativo 4 de Marzo, localidad Cabo San Lucas, municipio de Los Cabos, Baja California Sur.</t>
  </si>
  <si>
    <t>0702116.D011P0131..1235
2059</t>
  </si>
  <si>
    <t>Construcción de motivo de Acceso al Parque Cancha Juárez, localidad Cabo San Lucas, municipio de Los Cabos, B.C.S.</t>
  </si>
  <si>
    <t>0702116.D011P0131..1235
2060</t>
  </si>
  <si>
    <t>Parque Santa Anita, ubicado en San José del Cabo, municipio de Los Cabos, B.C.S.</t>
  </si>
  <si>
    <t>0702116.D011P0131..1235
2061</t>
  </si>
  <si>
    <t>Parque Santa Anita Fundador, ubicado en San José del Cabo, municipio de Los Cabos, B.C.S.</t>
  </si>
  <si>
    <t>0702116.D011P0131..1235
2062</t>
  </si>
  <si>
    <t>Parque Costa Dorada, ubicado en San José del Cabo, municipio de Los Cabos, B.C.S.</t>
  </si>
  <si>
    <t>0702116.D011P0131..1235
2063</t>
  </si>
  <si>
    <t>Parque Buenos Aires, ubicado en San José del Cabo, municipio de Los Cabos, B.C.S.</t>
  </si>
  <si>
    <t>0702116.D011P0131..1235
2064</t>
  </si>
  <si>
    <t>Parque San Bernabé, ubicado en San José del Cabo, municipio de Los Cabos, B.C.S.</t>
  </si>
  <si>
    <t>0702116.D011P0131..1235
2065</t>
  </si>
  <si>
    <t>Parque San José Viejo Fundador, ubicado en San José del Cabo, municipio de Los Cabos, B.C.S.</t>
  </si>
  <si>
    <t>0702116.D011P0131..1235
2066</t>
  </si>
  <si>
    <t>Habilitación de baños y juegos en la cancha de fútbol El Zacatal, en la localidad San José del Cabo, municipio de Los Cabos, B.C.S.</t>
  </si>
  <si>
    <t>0702116.D011P0131..1235
2067</t>
  </si>
  <si>
    <t>Rehabilitación parque integral familiar Vista Hermosa, en la localidad San José del Cabo, municipio de Los Cabos, B.C.S.</t>
  </si>
  <si>
    <t>0702116.D011P0131..1235
2068</t>
  </si>
  <si>
    <t>Rehabilitación Parque Pioneros II, en Ciudad Constitución, municipio de Comondú, B.C.S.</t>
  </si>
  <si>
    <t>0702116.D011P0131..1235
2069</t>
  </si>
  <si>
    <t>Rehabilitación del Parque de la Colonia Ricardo Chato Covarrubias, en Ciudad Constitución, municipio de Comondú, B.C.S.</t>
  </si>
  <si>
    <t>0702116.D011P0131..1235
2070</t>
  </si>
  <si>
    <t>Rehabilitación de alumbrado de la cancha de usos múltiples de la localidad de Las Tierritas, municipio de La Paz, Baja California Sur.</t>
  </si>
  <si>
    <t>0702116.D011P0131..1235
2071</t>
  </si>
  <si>
    <t>Rehabilitación de drenaje en el estadio Guaycura en La Paz, municipio de La Paz, Baja California Sur.</t>
  </si>
  <si>
    <t>0702116.D011P0131..1235
2072</t>
  </si>
  <si>
    <t>Construcción de parque en la colonia Loma Linda en la ciudad de La Paz, municipio de La Paz, Baja California Sur.</t>
  </si>
  <si>
    <t>0702116.D011P0131..1235
2073</t>
  </si>
  <si>
    <t>Construcción del parque Extremo Los Pinos, en la ciudad de La Paz, municipio de La Paz, Baja California Sur.</t>
  </si>
  <si>
    <t>0702116.D011P0131..1235
2074</t>
  </si>
  <si>
    <t>Rehabilitación de Instalaciones Casa Cuna, Casa Hogar, en la ciudad de La Paz, municipio de La Paz, Baja California Sur.</t>
  </si>
  <si>
    <t>0702116.D011P0131..1235
2075</t>
  </si>
  <si>
    <t>Construcción de la primera Etapa de la Escuela de Musica en la colonia Villas de Guadalupe, en la ciudad de La Paz, municipio de La Paz, Baja California Sur.</t>
  </si>
  <si>
    <t>0702116.D011P0131..1235
2076</t>
  </si>
  <si>
    <t>Construcción de Techumbre de Centro Social, en la Localidad de Villa Morelos, municipio de Comondú, Baja California Sur.</t>
  </si>
  <si>
    <t>0702116.D011P0131..1235
2077</t>
  </si>
  <si>
    <t>Rehabilitación y Adaptación  de la casa de Día para el Adulto Mayor, en Colonia Olachea, en la ciudad de La Paz, municipio de La Paz, Baja California Sur.</t>
  </si>
  <si>
    <t>0702116.D011P0131..1235
2078</t>
  </si>
  <si>
    <t>Rehabilitación de la Segunda Etapa CADI Caribe, en la localidda de Cabo San Lucas, municipio de Los Cabos, Baja California Sur.</t>
  </si>
  <si>
    <t>0702116.D011P0131..1235
2079</t>
  </si>
  <si>
    <t>Construcción de la primera Etapa de la Escuela de Musica en el Centro de Desarrollo Comunitario, en Ciudad Constitución, Municipio de Comondú, Baja California Sur.</t>
  </si>
  <si>
    <t>0702116.D011P0131..1235
2080</t>
  </si>
  <si>
    <t>Rehabilitación del Centro Comunitario de la Atención a la Primera Instancia, colonia El Cardonal, municipio de La Paz, Baja California Sur.</t>
  </si>
  <si>
    <t>0702116.D011P0131..1235
2081</t>
  </si>
  <si>
    <t>Impermeabilización de las Instalaciones que ocupa el Centro de Desarrollo Comunitario "8 de Octubre", ubicado en calle Constituyentes y Blvd. Forjadores de Sudcalifornia, en La Paz, municipio de La Paz, Baja California Sur.</t>
  </si>
  <si>
    <t>Rehabilitación del Centro Cominutario de la Atención a la Primera Instancia, colonia El Cardonal, municipio de La Paz, Baja California Sur</t>
  </si>
  <si>
    <t>Secretaria de Planeación Urbana, Infraestructura, Movilidad, Medio Ambiente y Recursos Naturales</t>
  </si>
  <si>
    <t>Rehabilitación completa con concreto hidráulico de 18 cms. de espesor del Boulevard Agustín Olachea, tramo. Boulevard Luis Donaldo Colosio a Privada Las Garzas, en la Ciudad de La Paz, municipio de La Paz, Baja California Sur</t>
  </si>
  <si>
    <t>FAFEF.- Fondo de Aportaciones para el Fortalecimiento de las Entidades Federativas</t>
  </si>
  <si>
    <t>Rehabilitación de superficie de rodamiento con carpeta asfáltica de 5.00 cms. de espesor y saneamiento del Boulevard Francisco J. Mujica (lado izquierdo de norte a sur), tramo: Boulevard Luis Donaldo Colosio Murrieta a Vado, en la Ciudad de La Paz, municipio de La Paz, Baja California Sur</t>
  </si>
  <si>
    <t>Pavimentación (completa) con Concreto Hidráulico de 15.00 cms de espesor de la calle 20 de Noviembre, tramo: Mayor Enrique Aguilar a Lorenza M. de Tapia, en la Ciudad de Constitución, municipio de Comondu, Baja California Sur</t>
  </si>
  <si>
    <t>Pavimentación (completa) con Concreto Hidráulico de 15.00 cms de espesor de la calle Aviación, tramo, Davis a José María Pino Suarez, en la Ciudad de Loreto, municipio de Loreto, Baja California Sur</t>
  </si>
  <si>
    <t>Reconstrucción con Carpeta Asfáltica en caliente de 5cms. de espesor del Camino Francisco Villa Entronque Las Barrancas con un área de 39,900 m2; tramo: del km 0+000 al km 23+500, en tramos aislados, Municipio de Comondú, Baja California Sur</t>
  </si>
  <si>
    <t>Esta obra no corresponde a Esta Dirección</t>
  </si>
  <si>
    <t>Pavimentación con concreto hidráulico de 15 cms de espesor de la calle del Tesoro, tramo: Av. Insurgente a Brecha de California, en la Ciudad de La Paz, municipio de La Paz, Baja California Sur</t>
  </si>
  <si>
    <t>Reconstrucción (completa) con concreto hidráulico de 15 cm de espesor de la calle Ignacio Allende, tramo: Benito Juaréz a Salvatierra, en la Ciudad de Loreto, municipio de Loreto, Baja California Sur</t>
  </si>
  <si>
    <t>Reconstrucción (completa) con concreto hidráulico de 15 cm de espesor de la calle Gral. Manuel Marquéz de León, tramo: Benito Juaréz a Salvatierra, en la Ciudad de Loreto, municipio de Loreto, Baja California Sur</t>
  </si>
  <si>
    <t xml:space="preserve">Reencarpetado de superficie de rodamiento con carpeta asfáltica de 5.00 cms de espesor del Blvd. Forjadores (lado izquierdo de norte a sur),tramo: panteón jardines del recuerdo a vado arroyo el calandrio, en la Ciudad de La Paz, municipio de La Paz, Baja California Sur  </t>
  </si>
  <si>
    <t>Reencarpetado de superficie de rodamiento con carpeta asfáltica de 5.00 cms de espesor del Blvd. Forjadores (lado derecho de norte a sur),tramo: panteón jardines del recuerdo a vado arroyo el calandrio, en la Ciudad de La Paz, municipio de La Paz, Baja California Sur</t>
  </si>
  <si>
    <t>Pavimentación con concreto hidráulico de la calle Valentín Gómez Farías, crucero Añiñi, en la Ciudad de La Paz, municipio de La Paz, Baja California Sur</t>
  </si>
  <si>
    <t>Reconstrucción con concreto hidráulico de la calle del Cobre, tramo: Carretera Transpeninsular a unidad deportiva, en la Localidad de Santa Rosalía, municipio de Mulege, Baja California Sur</t>
  </si>
  <si>
    <t>Pavimentación completa con concreto hidráulico de la calle Monte Albán, tramo: Valentín Gómez Farías a Quetzalcóatl, en la Ciudad de La Paz, municipio de La Paz, Baja California Sur</t>
  </si>
  <si>
    <t>Rehabilitación de superficie de rodamiento con concreto hidráulico de 15.00 cm de espesor y saneamiento del crucero Padre Eusebio Kino, tramo Ignacio Allende, en la Ciudad de La Paz, municipio de La Paz, Baja California Sur</t>
  </si>
  <si>
    <t>Rehabilitación de superficie de rodamiento con concreto hidráulico de 15.00 cm de espesor de la calle Isabel la Catolica, tramo: Miguel de Legaspi a Manuel Marquéz de León, en la Ciudad de La Paz, municipio de La Paz, Baja California Sur</t>
  </si>
  <si>
    <t>Reconstrucción con concreto hidráulico de 18.00 cms de espesor en 6,705.00 m2 del Blvd. Agustín Olachea, tramo: Av. Tiburón a Tenochtitlan (lado izquierdo de norte a sur), en la Ciudad de La Paz, municipio de La Paz, Baja California Sur</t>
  </si>
  <si>
    <t>Rehabilitación de superficie de rodamiento con concreto hidráulico de 15.00 cm de espesor y saneamiento del crucero Padre Eusebio Kino, tramo Nicolás Bravo, en la Ciudad de La Paz, municipio de La Paz, Baja California Sur</t>
  </si>
  <si>
    <t>Renivelado con carpeta asfáltica de la calle Antonio Rosales, tramo: Isabel la Católica a Guillermo Prieto, en la Ciudad de La Paz, municipio de La Paz, Baja California Sur</t>
  </si>
  <si>
    <t>Reencarpetado de superficie de rodamiento con carpeta asfáltica de 5.00 cms de espesor del Blvd. Pino Payas, tramo: del puente de la colonia Cima a puente Liverpool (lado derecho de este a oeste), en la Ciudad de La Paz, municipio de La Paz, Baja California Sur</t>
  </si>
  <si>
    <t xml:space="preserve">Pavimentación completa con concreto hidráulico de 18.0 cms de espesor del Blvd. Gral. Agustín Olachea Avilés, tramo: calle Chechen a Colima (lado izquierdo de norte a sur), en la Ciudad de La Paz, municipio de La Paz, Baja California Sur </t>
  </si>
  <si>
    <t>Pavimentación completa con concreto hidráulico de 18.0 cms de espesor del Blvd. Gral. Agustin Olachea Avilés, tramo: Privada las Garzas a Colima (lado derecho de norte a sur), en la Ciudad de La Paz, municipio de La Paz, Baja California Sur</t>
  </si>
  <si>
    <t>Pavimentación completa con concreto hidráulico del circuito de tres calles: 1.- calle Juan Castro, tramo: Abraham Loredo a Mar de Cortes, 2.- calle capitán Abraham Loredo, tramo: Juan Castro a Santa María de la Rivera, 3.- calle Mar de Cortes, tramo: Juan Castro a Santa María de la Ribera, en la localidad de la Ribera, municipio de Los Cabos, Baja California Sur</t>
  </si>
  <si>
    <t xml:space="preserve">Pavimentación con concreto hidráulico en 800.00 m2, del crucero de los Bulevares 5 de Febrero y Agustín Olachea, en la Ciudad de La Paz, municipio de La Paz, Baja California Sur </t>
  </si>
  <si>
    <t>FOIS.- Fideicomiso de Inversión, Administración y Fuente de Pago para Obras, de Infraestructura Social del Municipio de La Paz</t>
  </si>
  <si>
    <t>Reconstrucción de 5,300 m2 superficie de rodamiento con carpeta asfáltica de 5.00 cm de espesor del Blvd. Camino Real, tramo: calle esmeralda a calle amarilla (lado derecho), en la Ciudad de La Paz, municipio de La Paz, Baja California Sur</t>
  </si>
  <si>
    <t>Reconstrucción con concreto hidráulico del Blvd. Forjadores (lado derecho de norte a sur), tramo: calle Constituyentes de 1975 a Bahía de La Paz, en la Ciudad de La Paz, municipio de La Paz, Baja California Sur</t>
  </si>
  <si>
    <t>Reencarpetado de superficie de rodamiento con carpeta asfáltica de 5.00 cms de espesor del Blvd. Forjadores (lado derecho de norte a sur), tramo: Vado el Calandrio a Gilberto Arreola, en la Ciudad de La Paz, municipio de La Paz, Baja California Sur</t>
  </si>
  <si>
    <t>Reencarpetado de superficie de rodamiento con carpeta asfáltica de 5.00 cms de espesor del Blvd. Forjadores (lado izquierdo de norte a sur),tramo: Vado arroyo el Calandrio acceso a servicios públicos municipales, en la Ciudad de La Paz, municipio de La Paz, Baja California Sur</t>
  </si>
  <si>
    <t>Saneamiento, mobiliario urbano y jardinería del Crucero Carretera Transpeninsular  La Paz - San José del Cabo intersección Calzada el Camino Real, en la Ciudad de La Paz, municipio de La Paz, Baja California Sur</t>
  </si>
  <si>
    <t>Pavimentación con carpeta asfáltica del Circuito Urbano Sur, calle Oro (tramo No. 2), de calle Himno Nacional a calle Viejitos, en la Ciudad de La Paz, municipio de La Paz, Baja California Sur</t>
  </si>
  <si>
    <t>Reconstrucción con concreto hidráulico de la calle Esmeralda, tramo: calle del Norte a Blvd. Camino Real, en la Ciudad de La Paz, municipio de La Paz, Baja California Sur</t>
  </si>
  <si>
    <t>Reconstrucción con concreto hidráulico del Blvd. Francisco J. Mujica crucero calle Dátil, en la Ciudad de La Paz, municipio de La Paz, Baja California Sur</t>
  </si>
  <si>
    <t>Reconstrucción con carpeta asfáltica del Libramiento Daniel Roldan,  tramo: Blvd. Agustín Olachea Avilés a Constituyentes de 1975, en la Ciudad de La Paz, municipio de La Paz, Baja California Sur</t>
  </si>
  <si>
    <t>Reconstrucción con carpeta asfáltica de 5.00 cms de espesor del Blvd. Camino Real (lado izquierdo de oriente - poniente), tramo: calle esmeralda a calle amarilla (incluye asfalto), en la Ciudad de La Paz, municipio de La Paz, Baja California Sur</t>
  </si>
  <si>
    <t>Rehabilitación con carpeta asfáltica de 7.00 cm de espesor del crucero Carretera Transpeninsular La Paz-San José del Cabo intersección Calz. El Camino Real, en la Ciudad de La Paz, municipio de La Paz, Baja California Sur</t>
  </si>
  <si>
    <t>Ramo 23 Provisiones Salariales y Economicas R141-Fideicomiso para la Infraestructura en los Estados (FIES)</t>
  </si>
  <si>
    <t>Construcción de vado y andador peatonal en arroyo San Thelmo, a base de concreto hidráulico, iluminación, señalamiento horizontal y vertical en col. I. Zaragoza, en la Ciudad de Loreto, municipio de Loreto, Baja California Sur</t>
  </si>
  <si>
    <t>FOIS.- Fideicomiso de Inversión, Administración y Fuente de Pago para Obras, de Infraestructura Social del Municipio de Loreto</t>
  </si>
  <si>
    <t>Reconstrucción con concreto hidráulico del Blvd. Manuel Márquez de León, Tramo Isabel La Católica a México, en la Ciudad de La Paz, municipio de La Paz, Baja California Sur</t>
  </si>
  <si>
    <t>Arreglos de calles y espacios públicos en Santa Rosalía, municipio de Mulege, Baja California Sur</t>
  </si>
  <si>
    <t>Proyecto Integral para la Construcción de calle Nicolas Tamaral (etapa 2), en Cabo San Lucas, Municipio de Los Cabos, Baja California Sur.</t>
  </si>
  <si>
    <t>Ramo Administrativo 15                 Desarrollo Agrario, Territorial y Urbano (SEDATU)</t>
  </si>
  <si>
    <t>Reconstrucción (completa) con carpeta asfáltica de 5.00 cm de espesor de la calle Venustiano Carranza, tramo: Ignacio Allende a Blvd. 5 de Febrero, en la ciudad de La Paz, municipio de La Paz, Baja California Sur</t>
  </si>
  <si>
    <t>Pavimentación completa con carpeta asfáltica de 5.00 cm de espesor del circuito de 2 calles: 1.- 20 de Noviembre, tramo: Blvd. Sonora a calle 2; 2.- Calle 2, tramo: 20 de Noviembre a Emiliano Zapata, en la ciudad de La Paz, municipio de La Paz, Baja California Sur</t>
  </si>
  <si>
    <t>Pavimentación (completa) con concreto hidráulico de 15.00 cm de espesor de la calle Cielo Azul, tramo: Prolongación Melitón Albañez a Topar, en la ciudad de La Paz, municipio de La Paz, Baja California Sur</t>
  </si>
  <si>
    <t>Ampliación de la Carretera Transpeninsular en su tramo Guerrero Negro - Vizcaino de 6 a 9 metros de sección en una longitud de 11.0 km.</t>
  </si>
  <si>
    <t>Ramo 9 Infraestructura, Comunicaciones y Transportes K003 Proyectos de Construcción de Carreteras, del Ramo 9 Infraestructura, Comunicaciones y Transportes</t>
  </si>
  <si>
    <t>Pavimentación con concreto hidráulico  de la calle Uxmal, tramo: Aquiles Serdán a Tlatelolco, en la ciudad de La Paz, municipio de La Paz, Baja California Sur</t>
  </si>
  <si>
    <t>Pavimentación completa con carpeta asfáltica de la calle Javier Mina, tramo: calle Benito Juárez a Sonora, en la ciudad de La Paz, municipio de La Paz, Baja California Sur</t>
  </si>
  <si>
    <t>Reconstrucción (completa) con concreto hidráulico de la segunda etapa del Blvd. Gral. Marquéz de León, tramo: México a Blvd. Padre Kino, en la ciudad de La Paz, municipio de La Paz, Baja California Sur</t>
  </si>
  <si>
    <t>Pavimentación completa con carpeta asfáltica de la calle Emiliano Zapata, tramo: Ignacio Allende a Manuel Encinas, en la ciudad de La Paz, municipio de La Paz, Baja California Sur</t>
  </si>
  <si>
    <t>Pavimentación completa con carpeta asfáltica de la calle Manuel M. Dieguéz, tramo: 5 de Mayo a Ignacio Allende, en la ciudad de La Paz, municipio de La Paz, Baja California Sur</t>
  </si>
  <si>
    <t>Pavimentación completa con carpeta asfáltica de la calle Manuel M. Dieguéz, tramo: Ignacio Allende a 5 de Febrero, en la ciudad de La Paz, municipio de La Paz, Baja California Sur</t>
  </si>
  <si>
    <t>Pavimentación completa con carpeta asfáltica de la calle Gral. Juan Dominguez Cota, tramo: Ignacio Allende a 5 de Febrero, en la ciudad de La Paz, municipio de La Paz, Baja California Sur</t>
  </si>
  <si>
    <t>Pavimentación completa con carpeta asfáltica de la calle 20 de Noviembre, tramo: Ignacio Allende a Bordo de Contención, en la ciudad de La Paz, municipio de La Paz, Baja California Sur</t>
  </si>
  <si>
    <t>Pavimentación con concreto hidráulico de la calle 16 de Septiembre, tramo: Cabildo a Municipio Libre, en la ciudad de La Paz, municipio de La Paz, Baja California Sur</t>
  </si>
  <si>
    <t>Reconstrucción con concreto hidráulico del Blvd. Forjadores de Sudcalifornia, tramo: Bahía de La Paz a Constituyentes de 1975 (lado derecho de Norte a Sur), en la ciudad de La Paz, municipio de La Paz, Baja California Sur</t>
  </si>
  <si>
    <t>Trabajos complementarios  la obra Modernización del Camino Ramal a San Francisco de la Sierra, del km 29+500 al km 36+200, en el municipio de Mulegé, Baja California Sur</t>
  </si>
  <si>
    <t>Recursos del Fideicomiso para la Atención de Daños Ocasionados por Desastres Naturales de Baja California Sur (FADEMBCS)</t>
  </si>
  <si>
    <t>Reconstrucción del Camino: La Paz - Los Planes - Ensenada de Muertos, del km 0+000 al km 57+500, en tramos aislados, municipio de La Paz, Baja California Sur (FADENBCS)</t>
  </si>
  <si>
    <t>Reconstrucción del Camino: Los Planes - San Antonio, del km 0+000 al km 21+300, en tramos aislados, municipio de La Paz, Baja California Sur (FADENBCS)</t>
  </si>
  <si>
    <t>Reconstrucción del Vado km 6+200 "Arroyo El Cielo" del Camino: Fco. Villa - La Purisima,  municipio de Comondu, Baja California Sur (FADENBCS)</t>
  </si>
  <si>
    <t>Reconstrucción del Camino: Loreto - San Javier, del km 0+000  al km 34+000, en tramos aislados,  municipio de Loreto, Baja California Sur (FADENBCS)</t>
  </si>
  <si>
    <t>Reconstrucción de Caminos en la Sierra de San Pedro, del km 0+000 al km 25+000, municipio de Mulege, Baja California Sur (FADENBCS)</t>
  </si>
  <si>
    <t>Pavimentación completa con capeta asfáltica de la calle Albañiles, tramo: Blvd. Luis Donaldo Colosio a Contratistas, en la ciudad de La Paz, municipio de La Paz, Baja California Sur.</t>
  </si>
  <si>
    <t>Pavimentación con concreto hidráulico del circuito de 3 calles: 1).- Calle San Vicente, tramo: Las Vinoramas a Pitahaya; 2).- Calle Las Parras, tramo: San Vicente a San Felipe; 3).- Calle San Felipe, tramo: Las Parras a Las Vinoramas, en la ciudad de Cabo San Lucas, municipio de Los Cabos, Baja California Sur.</t>
  </si>
  <si>
    <t>Reencarpetado con carpeta asfáltica de la calle Articulo 115, tramo: índigo a Presidente Municipal, en la ciudad de La Paz, municipio de La Paz, Baja California Sur.</t>
  </si>
  <si>
    <t>Reconstrucción con concreto hidráulico del Blvd. Agustin Olachea Avilés, tramo: Tiburón a Tenochtitlán (lado derecho de Norte a Sur), en la ciudad de La Paz, municipio de La Paz, Baja California Sur.</t>
  </si>
  <si>
    <t>Ampliación de reconstrucción con concreto hidráulico de 15 cms de espesor, Calle Manuel Márquez de León, tramo: Isabel la Catolica a Melitón Albañez, en la ciudad de La Paz, municipio de La Paz, Baja California Sur.</t>
  </si>
  <si>
    <t>Rehabilitación de alcantarilla tubo km 16+920, del camino libramiento norte, municipio de La Paz, Baja California Sur (FADENBCS)</t>
  </si>
  <si>
    <t>Rehabilitación de alcantarilla tubo km 17+250, del camino libramiento norte, municipio de La Paz, Baja California Sur (FADENBCS)</t>
  </si>
  <si>
    <t>Reencarpetado acceso al Ejido Ley Federal de Aguas No. 1, municipio de Comondu , Baja California Sur (FADENBCS)</t>
  </si>
  <si>
    <t>Pavimentación con concreto hidráulico de la calle División del Norte, tramo: Prof. Eusebio Juárez a Profa. Josefina Flores Estrada (CFE Agencia Guerrero Negro), en la localidad de Guerrero Negro, municipio de Mulege, Baja California Sur.</t>
  </si>
  <si>
    <t>RAMO 28 Participaciones e Incentivos Economicos a Entidades Federativas</t>
  </si>
  <si>
    <t>Pavimentación completa con carpeta asfáltica del circuito del circuito de  2 calles: 1).- calle del Cobre, tramo: Unidad Deportiva a Carlos Moreno; 2).- calle Carlos Moreno, tramo: Adán G. Velarde a del Cobre, en la localidad de Santa Rosalía, municipio de Mulege,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</si>
  <si>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</si>
  <si>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completa con carpeta asfáltica del circuito del circuito de  2 calles: 1).- calle Filiberto Bareño, tramo: Alborada a Modesto Sánchez; 2).- calle Alborada, tramo: Filiberto Bareño a Zenit,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</si>
  <si>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</si>
  <si>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</si>
  <si>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</si>
  <si>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</si>
  <si>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Construcción de Banquetas peatonales para la Benemérita Escuela Normal Urbana, en la calle Benito Juárez, tramo: Félix Ortega a Lic. Primo Verdad (lado izquierdo),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</si>
  <si>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</si>
  <si>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</si>
  <si>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</si>
  <si>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</si>
  <si>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Supervisión externa de las obras ubicadas en el Municipio de Mulege, Baja California Sur</t>
  </si>
  <si>
    <r>
      <t xml:space="preserve">Elaboró                                                                                                                                                                                                               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>Arq. María de Jesús Arce Cordero                                                                                                             Directora de Administración e Informática de la SEPUIMM.</t>
    </r>
  </si>
  <si>
    <r>
      <t xml:space="preserve">Autorizó                                                                                                           _______________________________________________                                                   </t>
    </r>
    <r>
      <rPr>
        <b/>
        <sz val="10"/>
        <color theme="1"/>
        <rFont val="Arial"/>
        <family val="2"/>
      </rPr>
      <t xml:space="preserve"> Arq. Roberto Ignacio Avilés Rocha                                                                                                            Director General de Planeación Actuando en uso de las facultades conferidas mediante Oficio delegatorio No. SEPUIMM.OS.0759.2023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</si>
</sst>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2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3" fillId="4" borderId="1" xfId="16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11" applyFont="1" applyFill="1" applyBorder="1" applyAlignment="1" applyProtection="1">
      <alignment horizontal="left" vertical="center"/>
      <protection locked="0"/>
    </xf>
    <xf numFmtId="0" fontId="3" fillId="4" borderId="4" xfId="11" applyFont="1" applyFill="1" applyBorder="1" applyAlignment="1" applyProtection="1">
      <alignment horizontal="center" vertical="center"/>
      <protection locked="0"/>
    </xf>
    <xf numFmtId="0" fontId="3" fillId="4" borderId="5" xfId="16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" fontId="3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Continuous" wrapText="1"/>
      <protection locked="0"/>
    </xf>
    <xf numFmtId="0" fontId="3" fillId="4" borderId="3" xfId="0" applyFont="1" applyFill="1" applyBorder="1" applyAlignment="1" applyProtection="1">
      <alignment horizontal="centerContinuous" wrapText="1"/>
      <protection locked="0"/>
    </xf>
    <xf numFmtId="0" fontId="3" fillId="4" borderId="4" xfId="0" applyFont="1" applyFill="1" applyBorder="1" applyAlignment="1" applyProtection="1">
      <alignment horizontal="centerContinuous" wrapText="1"/>
      <protection locked="0"/>
    </xf>
    <xf numFmtId="0" fontId="6" fillId="2" borderId="0" xfId="8" applyFont="1" applyFill="1" applyAlignment="1">
      <alignment horizontal="left" vertical="center" wrapText="1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6" fillId="3" borderId="0" xfId="8" applyFont="1" applyFill="1" applyAlignment="1">
      <alignment horizontal="left" vertical="center" wrapText="1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horizontal="justify" wrapText="1"/>
    </xf>
    <xf numFmtId="0" fontId="0" fillId="0" borderId="0" xfId="0" applyAlignment="1" applyProtection="1">
      <alignment horizontal="center"/>
      <protection locked="0"/>
    </xf>
    <xf numFmtId="43" fontId="0" fillId="0" borderId="0" xfId="17" applyFont="1" applyAlignment="1" applyProtection="1">
      <alignment horizontal="center"/>
      <protection locked="0"/>
    </xf>
    <xf numFmtId="43" fontId="0" fillId="0" borderId="0" xfId="17" applyFont="1" applyProtection="1">
      <protection locked="0"/>
    </xf>
    <xf numFmtId="9" fontId="0" fillId="0" borderId="0" xfId="18" applyFont="1" applyAlignment="1" applyProtection="1">
      <alignment horizontal="center"/>
      <protection locked="0"/>
    </xf>
    <xf numFmtId="44" fontId="1" fillId="0" borderId="0" xfId="6" applyFont="1" applyFill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9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5" fillId="0" borderId="0" xfId="8" applyFont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justify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0" fillId="0" borderId="0" xfId="17" applyFont="1" applyAlignment="1" applyProtection="1">
      <alignment vertical="center"/>
      <protection locked="0"/>
    </xf>
    <xf numFmtId="0" fontId="3" fillId="0" borderId="0" xfId="0" applyFont="1" applyAlignment="1">
      <alignment horizontal="center" wrapText="1"/>
    </xf>
    <xf numFmtId="43" fontId="13" fillId="0" borderId="0" xfId="17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 applyProtection="1">
      <alignment horizontal="justify" vertical="center" wrapText="1"/>
      <protection locked="0"/>
    </xf>
    <xf numFmtId="44" fontId="0" fillId="0" borderId="0" xfId="19" applyFont="1" applyAlignment="1">
      <alignment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44" fontId="14" fillId="0" borderId="6" xfId="19" applyFont="1" applyBorder="1" applyAlignment="1" applyProtection="1">
      <alignment vertical="center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3" fillId="0" borderId="6" xfId="11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44" fontId="14" fillId="0" borderId="6" xfId="19" applyFont="1" applyFill="1" applyBorder="1" applyAlignment="1">
      <alignment horizontal="center" vertical="center" wrapText="1"/>
    </xf>
    <xf numFmtId="43" fontId="14" fillId="0" borderId="6" xfId="17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3" fillId="0" borderId="5" xfId="16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3" fillId="0" borderId="6" xfId="16" applyFont="1" applyBorder="1" applyAlignment="1" applyProtection="1">
      <alignment horizontal="center" vertical="center" wrapText="1"/>
      <protection locked="0"/>
    </xf>
    <xf numFmtId="44" fontId="13" fillId="0" borderId="0" xfId="19" applyFont="1" applyAlignment="1">
      <alignment vertical="center"/>
    </xf>
    <xf numFmtId="9" fontId="5" fillId="0" borderId="6" xfId="18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43" fontId="13" fillId="0" borderId="6" xfId="17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5" fillId="0" borderId="6" xfId="16" applyFont="1" applyBorder="1" applyAlignment="1" applyProtection="1">
      <alignment horizontal="center" vertical="center" wrapText="1"/>
      <protection locked="0"/>
    </xf>
    <xf numFmtId="9" fontId="13" fillId="0" borderId="6" xfId="18" applyFont="1" applyBorder="1" applyAlignment="1" applyProtection="1">
      <alignment horizontal="center" vertical="center"/>
      <protection locked="0"/>
    </xf>
    <xf numFmtId="43" fontId="13" fillId="0" borderId="6" xfId="17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43" fontId="13" fillId="0" borderId="6" xfId="17" applyFont="1" applyBorder="1" applyAlignment="1" applyProtection="1">
      <alignment vertical="center"/>
      <protection locked="0"/>
    </xf>
    <xf numFmtId="4" fontId="13" fillId="0" borderId="6" xfId="0" applyNumberFormat="1" applyFont="1" applyBorder="1" applyAlignment="1" applyProtection="1">
      <alignment vertical="center"/>
      <protection locked="0"/>
    </xf>
    <xf numFmtId="43" fontId="13" fillId="0" borderId="6" xfId="17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 applyProtection="1">
      <alignment horizontal="justify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43" fontId="13" fillId="0" borderId="0" xfId="17" applyFont="1" applyAlignment="1" applyProtection="1">
      <alignment vertical="center"/>
      <protection locked="0"/>
    </xf>
    <xf numFmtId="0" fontId="14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9" fontId="13" fillId="0" borderId="6" xfId="18" applyFont="1" applyFill="1" applyBorder="1" applyAlignment="1" applyProtection="1">
      <alignment horizontal="center" vertical="center"/>
      <protection locked="0"/>
    </xf>
    <xf numFmtId="9" fontId="0" fillId="0" borderId="0" xfId="18" applyFont="1" applyAlignment="1" applyProtection="1">
      <alignment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44" fontId="14" fillId="0" borderId="0" xfId="19" applyFont="1" applyAlignment="1">
      <alignment vertical="center"/>
    </xf>
    <xf numFmtId="0" fontId="0" fillId="0" borderId="0" xfId="0" applyAlignment="1">
      <alignment vertical="center"/>
    </xf>
    <xf numFmtId="0" fontId="13" fillId="0" borderId="6" xfId="0" applyFont="1" applyBorder="1" applyAlignment="1">
      <alignment horizontal="left" vertical="center" wrapText="1"/>
    </xf>
    <xf numFmtId="9" fontId="3" fillId="0" borderId="6" xfId="18" applyFont="1" applyBorder="1" applyAlignment="1" applyProtection="1">
      <alignment horizontal="center" vertical="center" wrapText="1"/>
      <protection locked="0"/>
    </xf>
    <xf numFmtId="9" fontId="5" fillId="0" borderId="6" xfId="0" applyNumberFormat="1" applyFont="1" applyBorder="1" applyAlignment="1" applyProtection="1">
      <alignment horizontal="center" vertical="center" wrapText="1"/>
      <protection locked="0"/>
    </xf>
    <xf numFmtId="43" fontId="5" fillId="0" borderId="6" xfId="17" applyFont="1" applyFill="1" applyBorder="1" applyAlignment="1" applyProtection="1">
      <alignment horizontal="center" vertical="center" wrapText="1"/>
      <protection locked="0"/>
    </xf>
    <xf numFmtId="0" fontId="3" fillId="4" borderId="5" xfId="16" applyFont="1" applyFill="1" applyBorder="1" applyAlignment="1" applyProtection="1">
      <alignment horizontal="center" vertical="center" wrapText="1"/>
      <protection locked="0"/>
    </xf>
    <xf numFmtId="0" fontId="3" fillId="4" borderId="5" xfId="16" applyFont="1" applyFill="1" applyBorder="1" applyAlignment="1" applyProtection="1">
      <alignment horizontal="center" vertical="center" wrapText="1"/>
      <protection locked="0"/>
    </xf>
    <xf numFmtId="0" fontId="3" fillId="4" borderId="8" xfId="16" applyFont="1" applyFill="1" applyBorder="1" applyAlignment="1" applyProtection="1">
      <alignment horizontal="center" vertical="center" wrapText="1"/>
      <protection locked="0"/>
    </xf>
    <xf numFmtId="0" fontId="3" fillId="4" borderId="4" xfId="11" applyFont="1" applyFill="1" applyBorder="1" applyAlignment="1" applyProtection="1">
      <alignment horizontal="center" vertical="center"/>
      <protection locked="0"/>
    </xf>
    <xf numFmtId="0" fontId="3" fillId="4" borderId="2" xfId="1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Continuous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Continuous" vertical="center" wrapText="1"/>
      <protection locked="0"/>
    </xf>
    <xf numFmtId="0" fontId="3" fillId="4" borderId="2" xfId="0" applyFont="1" applyFill="1" applyBorder="1" applyAlignment="1" applyProtection="1">
      <alignment horizontal="centerContinuous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16" applyFont="1" applyFill="1" applyBorder="1" applyAlignment="1" applyProtection="1">
      <alignment horizontal="center" vertical="center" wrapText="1"/>
      <protection locked="0"/>
    </xf>
    <xf numFmtId="0" fontId="3" fillId="4" borderId="1" xfId="16" applyFont="1" applyFill="1" applyBorder="1" applyAlignment="1" applyProtection="1">
      <alignment horizontal="center" vertical="center" wrapText="1"/>
      <protection locked="0"/>
    </xf>
    <xf numFmtId="0" fontId="3" fillId="4" borderId="9" xfId="16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wrapText="1"/>
      <protection locked="0"/>
    </xf>
    <xf numFmtId="0" fontId="15" fillId="4" borderId="1" xfId="16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10" fontId="15" fillId="4" borderId="2" xfId="11" applyNumberFormat="1" applyFont="1" applyFill="1" applyBorder="1" applyAlignment="1" applyProtection="1">
      <alignment horizontal="center" vertical="center"/>
      <protection locked="0"/>
    </xf>
    <xf numFmtId="10" fontId="15" fillId="4" borderId="4" xfId="11" applyNumberFormat="1" applyFont="1" applyFill="1" applyBorder="1" applyAlignment="1" applyProtection="1">
      <alignment horizontal="center" vertical="center"/>
      <protection locked="0"/>
    </xf>
    <xf numFmtId="0" fontId="15" fillId="4" borderId="5" xfId="16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10" fontId="15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165" fontId="0" fillId="0" borderId="6" xfId="0" applyNumberFormat="1" applyBorder="1" applyAlignment="1" applyProtection="1">
      <alignment horizontal="center" vertical="center" wrapText="1"/>
      <protection locked="0"/>
    </xf>
    <xf numFmtId="1" fontId="0" fillId="0" borderId="6" xfId="18" applyNumberFormat="1" applyFont="1" applyBorder="1" applyAlignment="1" applyProtection="1">
      <alignment horizontal="center" vertical="center" wrapText="1"/>
      <protection locked="0"/>
    </xf>
    <xf numFmtId="10" fontId="0" fillId="0" borderId="6" xfId="18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" fontId="0" fillId="0" borderId="2" xfId="18" applyNumberFormat="1" applyFont="1" applyBorder="1" applyAlignment="1" applyProtection="1">
      <alignment horizontal="center" vertical="center" wrapText="1"/>
      <protection locked="0"/>
    </xf>
    <xf numFmtId="1" fontId="0" fillId="0" borderId="3" xfId="18" applyNumberFormat="1" applyFont="1" applyBorder="1" applyAlignment="1" applyProtection="1">
      <alignment horizontal="center" vertical="center" wrapText="1"/>
      <protection locked="0"/>
    </xf>
    <xf numFmtId="10" fontId="0" fillId="0" borderId="3" xfId="18" applyNumberFormat="1" applyFont="1" applyBorder="1" applyAlignment="1" applyProtection="1">
      <alignment horizontal="center" vertical="center" wrapText="1"/>
      <protection locked="0"/>
    </xf>
    <xf numFmtId="10" fontId="0" fillId="0" borderId="4" xfId="18" applyNumberFormat="1" applyFont="1" applyBorder="1" applyAlignment="1" applyProtection="1">
      <alignment horizontal="center" vertical="center" wrapText="1"/>
      <protection locked="0"/>
    </xf>
    <xf numFmtId="10" fontId="0" fillId="0" borderId="2" xfId="18" applyNumberFormat="1" applyFont="1" applyBorder="1" applyAlignment="1" applyProtection="1">
      <alignment horizontal="center" vertical="center" wrapText="1"/>
      <protection locked="0"/>
    </xf>
    <xf numFmtId="10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5" fontId="14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0" xfId="0" applyNumberFormat="1"/>
  </cellXfs>
  <cellStyles count="20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9" builtinId="4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showGridLines="0" zoomScale="150" zoomScaleNormal="150" workbookViewId="0">
      <selection activeCell="A2" sqref="A2"/>
    </sheetView>
  </sheetViews>
  <sheetFormatPr baseColWidth="10" defaultColWidth="12" defaultRowHeight="11.25" x14ac:dyDescent="0.2"/>
  <cols>
    <col min="1" max="1" width="13.5" style="1" customWidth="1"/>
    <col min="2" max="2" width="17.5" style="1" bestFit="1" customWidth="1"/>
    <col min="3" max="3" width="12" style="1" customWidth="1"/>
    <col min="4" max="4" width="7.5" style="1" customWidth="1"/>
    <col min="5" max="7" width="13.83203125" style="1" customWidth="1"/>
    <col min="8" max="8" width="12.6640625" style="1" customWidth="1"/>
    <col min="9" max="11" width="11.5" style="1" customWidth="1"/>
    <col min="12" max="15" width="11.83203125" style="1" customWidth="1"/>
    <col min="16" max="16384" width="12" style="1"/>
  </cols>
  <sheetData>
    <row r="1" spans="1:15" customFormat="1" ht="35.1" customHeight="1" x14ac:dyDescent="0.2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customFormat="1" ht="12.75" customHeight="1" x14ac:dyDescent="0.2">
      <c r="A2" s="4"/>
      <c r="B2" s="4"/>
      <c r="C2" s="4"/>
      <c r="D2" s="4"/>
      <c r="E2" s="5"/>
      <c r="F2" s="6" t="s">
        <v>2</v>
      </c>
      <c r="G2" s="7"/>
      <c r="H2" s="14"/>
      <c r="I2" s="15" t="s">
        <v>8</v>
      </c>
      <c r="J2" s="15"/>
      <c r="K2" s="16"/>
      <c r="L2" s="8" t="s">
        <v>15</v>
      </c>
      <c r="M2" s="7"/>
      <c r="N2" s="9" t="s">
        <v>14</v>
      </c>
      <c r="O2" s="10"/>
    </row>
    <row r="3" spans="1:15" customFormat="1" ht="36.6" customHeight="1" x14ac:dyDescent="0.2">
      <c r="A3" s="11" t="s">
        <v>16</v>
      </c>
      <c r="B3" s="11" t="s">
        <v>0</v>
      </c>
      <c r="C3" s="11" t="s">
        <v>5</v>
      </c>
      <c r="D3" s="11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2" t="s">
        <v>23</v>
      </c>
      <c r="L3" s="3" t="s">
        <v>10</v>
      </c>
      <c r="M3" s="3" t="s">
        <v>11</v>
      </c>
      <c r="N3" s="13" t="s">
        <v>12</v>
      </c>
      <c r="O3" s="13" t="s">
        <v>13</v>
      </c>
    </row>
    <row r="4" spans="1:15" s="25" customFormat="1" x14ac:dyDescent="0.2">
      <c r="A4" s="25" t="s">
        <v>43</v>
      </c>
      <c r="B4" s="25" t="s">
        <v>44</v>
      </c>
      <c r="C4" s="25" t="s">
        <v>45</v>
      </c>
      <c r="D4" s="25" t="s">
        <v>46</v>
      </c>
      <c r="E4" s="26">
        <v>12684455</v>
      </c>
      <c r="F4" s="26">
        <v>15500720</v>
      </c>
      <c r="G4" s="26">
        <f>3660716.39+2081659.93+3166491.53</f>
        <v>8908867.8499999996</v>
      </c>
      <c r="H4" s="25">
        <v>42</v>
      </c>
      <c r="I4" s="25">
        <v>50</v>
      </c>
      <c r="J4" s="25">
        <v>31</v>
      </c>
      <c r="K4" s="25" t="s">
        <v>47</v>
      </c>
      <c r="L4" s="28">
        <f>+G4/E4*100%</f>
        <v>0.70234533923609643</v>
      </c>
      <c r="M4" s="28">
        <f>+G4/F4*100%</f>
        <v>0.57473897018977183</v>
      </c>
      <c r="N4" s="28">
        <f>+J4/H4*100%</f>
        <v>0.73809523809523814</v>
      </c>
      <c r="O4" s="28">
        <f>+J4/I4*100%</f>
        <v>0.62</v>
      </c>
    </row>
    <row r="5" spans="1:15" ht="12.75" x14ac:dyDescent="0.2">
      <c r="G5" s="29"/>
    </row>
    <row r="11" spans="1:15" x14ac:dyDescent="0.2">
      <c r="B11" s="31" t="s">
        <v>48</v>
      </c>
      <c r="C11" s="31"/>
      <c r="D11" s="31"/>
      <c r="E11" s="31"/>
      <c r="I11" s="31" t="s">
        <v>50</v>
      </c>
      <c r="J11" s="31"/>
      <c r="K11" s="31"/>
      <c r="L11" s="31"/>
    </row>
    <row r="12" spans="1:15" x14ac:dyDescent="0.2">
      <c r="B12" s="32" t="s">
        <v>49</v>
      </c>
      <c r="C12" s="32"/>
      <c r="D12" s="32"/>
      <c r="E12" s="32"/>
      <c r="I12" s="32" t="s">
        <v>51</v>
      </c>
      <c r="J12" s="32"/>
      <c r="K12" s="32"/>
      <c r="L12" s="32"/>
    </row>
    <row r="16" spans="1:15" x14ac:dyDescent="0.2">
      <c r="A16" s="1" t="s">
        <v>24</v>
      </c>
    </row>
    <row r="19" spans="8:9" x14ac:dyDescent="0.2">
      <c r="H19" s="27"/>
      <c r="I19" s="27"/>
    </row>
    <row r="20" spans="8:9" x14ac:dyDescent="0.2">
      <c r="H20" s="27"/>
      <c r="I20" s="27"/>
    </row>
    <row r="21" spans="8:9" x14ac:dyDescent="0.2">
      <c r="H21" s="27"/>
      <c r="I21" s="27"/>
    </row>
    <row r="22" spans="8:9" x14ac:dyDescent="0.2">
      <c r="H22" s="27"/>
      <c r="I22" s="27"/>
    </row>
    <row r="23" spans="8:9" x14ac:dyDescent="0.2">
      <c r="H23" s="27"/>
      <c r="I23" s="27"/>
    </row>
    <row r="33" spans="1:1" x14ac:dyDescent="0.2">
      <c r="A33" s="2"/>
    </row>
  </sheetData>
  <sheetProtection formatCells="0" formatColumns="0" formatRows="0" insertRows="0" deleteRows="0" autoFilter="0"/>
  <mergeCells count="5">
    <mergeCell ref="A1:O1"/>
    <mergeCell ref="B11:E11"/>
    <mergeCell ref="B12:E12"/>
    <mergeCell ref="I11:L11"/>
    <mergeCell ref="I12:L12"/>
  </mergeCells>
  <dataValidations count="1">
    <dataValidation allowBlank="1" showErrorMessage="1" prompt="Clave asignada al programa/proyecto" sqref="A2:A3" xr:uid="{00000000-0002-0000-0000-000000000000}"/>
  </dataValidations>
  <printOptions horizontalCentered="1"/>
  <pageMargins left="0" right="0" top="0.74803149606299213" bottom="0.74803149606299213" header="0.31496062992125984" footer="0.31496062992125984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599E-3F31-4DEB-9B44-DBAA7F4C3BB0}">
  <sheetPr>
    <pageSetUpPr fitToPage="1"/>
  </sheetPr>
  <dimension ref="A1:R76"/>
  <sheetViews>
    <sheetView showGridLines="0" zoomScaleNormal="100" workbookViewId="0">
      <selection activeCell="C7" sqref="C7"/>
    </sheetView>
  </sheetViews>
  <sheetFormatPr baseColWidth="10" defaultColWidth="12" defaultRowHeight="11.25" x14ac:dyDescent="0.2"/>
  <cols>
    <col min="1" max="1" width="30.33203125" style="33" customWidth="1"/>
    <col min="2" max="2" width="42.6640625" style="33" customWidth="1"/>
    <col min="3" max="3" width="59.33203125" style="36" customWidth="1"/>
    <col min="4" max="4" width="8.1640625" style="33" bestFit="1" customWidth="1"/>
    <col min="5" max="5" width="14.33203125" style="33" customWidth="1"/>
    <col min="6" max="7" width="17" style="33" bestFit="1" customWidth="1"/>
    <col min="8" max="8" width="12.5" style="33" bestFit="1" customWidth="1"/>
    <col min="9" max="9" width="11.1640625" style="33" bestFit="1" customWidth="1"/>
    <col min="10" max="10" width="10.5" style="35" bestFit="1" customWidth="1"/>
    <col min="11" max="11" width="12.6640625" style="33" customWidth="1"/>
    <col min="12" max="13" width="11.83203125" style="33" customWidth="1"/>
    <col min="14" max="14" width="12.5" style="33" bestFit="1" customWidth="1"/>
    <col min="15" max="15" width="11.1640625" style="33" bestFit="1" customWidth="1"/>
    <col min="16" max="16" width="15" style="34" bestFit="1" customWidth="1"/>
    <col min="17" max="18" width="13" style="33" bestFit="1" customWidth="1"/>
    <col min="19" max="16384" width="12" style="33"/>
  </cols>
  <sheetData>
    <row r="1" spans="1:18" s="97" customFormat="1" ht="51.75" customHeight="1" x14ac:dyDescent="0.2">
      <c r="A1" s="118" t="s">
        <v>121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51"/>
    </row>
    <row r="2" spans="1:18" s="97" customFormat="1" ht="12.75" customHeight="1" x14ac:dyDescent="0.2">
      <c r="A2" s="117" t="s">
        <v>16</v>
      </c>
      <c r="B2" s="116" t="s">
        <v>0</v>
      </c>
      <c r="C2" s="116" t="s">
        <v>5</v>
      </c>
      <c r="D2" s="115"/>
      <c r="E2" s="114"/>
      <c r="F2" s="110" t="s">
        <v>2</v>
      </c>
      <c r="G2" s="113"/>
      <c r="H2" s="112"/>
      <c r="I2" s="111" t="s">
        <v>8</v>
      </c>
      <c r="J2" s="110"/>
      <c r="K2" s="109"/>
      <c r="L2" s="108" t="s">
        <v>15</v>
      </c>
      <c r="M2" s="107"/>
      <c r="N2" s="106" t="s">
        <v>14</v>
      </c>
      <c r="O2" s="105"/>
      <c r="P2" s="51"/>
    </row>
    <row r="3" spans="1:18" s="97" customFormat="1" ht="36.6" customHeight="1" x14ac:dyDescent="0.2">
      <c r="A3" s="104"/>
      <c r="B3" s="103"/>
      <c r="C3" s="103"/>
      <c r="D3" s="102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2" t="s">
        <v>23</v>
      </c>
      <c r="L3" s="12" t="s">
        <v>10</v>
      </c>
      <c r="M3" s="12" t="s">
        <v>11</v>
      </c>
      <c r="N3" s="13" t="s">
        <v>12</v>
      </c>
      <c r="O3" s="13" t="s">
        <v>13</v>
      </c>
      <c r="P3" s="51"/>
    </row>
    <row r="4" spans="1:18" s="97" customFormat="1" ht="33.75" x14ac:dyDescent="0.2">
      <c r="A4" s="73" t="s">
        <v>120</v>
      </c>
      <c r="B4" s="98" t="s">
        <v>112</v>
      </c>
      <c r="C4" s="82" t="s">
        <v>119</v>
      </c>
      <c r="D4" s="73">
        <v>1113225</v>
      </c>
      <c r="E4" s="81">
        <v>0</v>
      </c>
      <c r="F4" s="72">
        <v>2165913.83</v>
      </c>
      <c r="G4" s="101">
        <v>640380.19999999995</v>
      </c>
      <c r="H4" s="71">
        <v>1</v>
      </c>
      <c r="I4" s="71">
        <v>1</v>
      </c>
      <c r="J4" s="71">
        <v>0.15</v>
      </c>
      <c r="K4" s="71" t="s">
        <v>81</v>
      </c>
      <c r="L4" s="100">
        <v>0.3</v>
      </c>
      <c r="M4" s="100">
        <v>0.3</v>
      </c>
      <c r="N4" s="99">
        <v>0.15</v>
      </c>
      <c r="O4" s="99">
        <v>0.15</v>
      </c>
      <c r="P4" s="51"/>
    </row>
    <row r="5" spans="1:18" s="97" customFormat="1" ht="33.75" x14ac:dyDescent="0.2">
      <c r="A5" s="73" t="s">
        <v>118</v>
      </c>
      <c r="B5" s="98" t="s">
        <v>112</v>
      </c>
      <c r="C5" s="82" t="s">
        <v>117</v>
      </c>
      <c r="D5" s="73">
        <v>1113225</v>
      </c>
      <c r="E5" s="81">
        <v>0</v>
      </c>
      <c r="F5" s="72">
        <v>5000000</v>
      </c>
      <c r="G5" s="60"/>
      <c r="H5" s="71">
        <v>1</v>
      </c>
      <c r="I5" s="71">
        <v>1</v>
      </c>
      <c r="J5" s="71">
        <v>0</v>
      </c>
      <c r="K5" s="71" t="s">
        <v>81</v>
      </c>
      <c r="L5" s="75">
        <v>0</v>
      </c>
      <c r="M5" s="75">
        <v>0</v>
      </c>
      <c r="N5" s="75">
        <v>0</v>
      </c>
      <c r="O5" s="75">
        <v>0</v>
      </c>
      <c r="P5" s="51"/>
    </row>
    <row r="6" spans="1:18" s="97" customFormat="1" ht="33.75" x14ac:dyDescent="0.2">
      <c r="A6" s="73" t="s">
        <v>116</v>
      </c>
      <c r="B6" s="98" t="s">
        <v>112</v>
      </c>
      <c r="C6" s="82" t="s">
        <v>115</v>
      </c>
      <c r="D6" s="73">
        <v>1113225</v>
      </c>
      <c r="E6" s="81">
        <v>0</v>
      </c>
      <c r="F6" s="72">
        <v>96280</v>
      </c>
      <c r="G6" s="60"/>
      <c r="H6" s="71">
        <v>1</v>
      </c>
      <c r="I6" s="71">
        <v>1</v>
      </c>
      <c r="J6" s="71">
        <v>0.95</v>
      </c>
      <c r="K6" s="70" t="s">
        <v>114</v>
      </c>
      <c r="L6" s="75">
        <v>0</v>
      </c>
      <c r="M6" s="75">
        <v>0</v>
      </c>
      <c r="N6" s="75">
        <v>0.95</v>
      </c>
      <c r="O6" s="75">
        <v>0.95</v>
      </c>
      <c r="P6" s="51"/>
    </row>
    <row r="7" spans="1:18" s="97" customFormat="1" ht="45" x14ac:dyDescent="0.2">
      <c r="A7" s="73" t="s">
        <v>113</v>
      </c>
      <c r="B7" s="98" t="s">
        <v>112</v>
      </c>
      <c r="C7" s="82" t="s">
        <v>111</v>
      </c>
      <c r="D7" s="73">
        <v>1113225</v>
      </c>
      <c r="E7" s="81">
        <v>0</v>
      </c>
      <c r="F7" s="72">
        <v>9000000</v>
      </c>
      <c r="G7" s="60"/>
      <c r="H7" s="71">
        <v>1</v>
      </c>
      <c r="I7" s="71">
        <v>1</v>
      </c>
      <c r="J7" s="71">
        <v>0</v>
      </c>
      <c r="K7" s="60"/>
      <c r="L7" s="75">
        <v>0</v>
      </c>
      <c r="M7" s="75">
        <v>0</v>
      </c>
      <c r="N7" s="75">
        <v>0</v>
      </c>
      <c r="O7" s="75">
        <v>0</v>
      </c>
      <c r="P7" s="51"/>
    </row>
    <row r="8" spans="1:18" s="95" customFormat="1" ht="36.6" customHeight="1" x14ac:dyDescent="0.2">
      <c r="A8" s="65" t="s">
        <v>110</v>
      </c>
      <c r="B8" s="78" t="s">
        <v>69</v>
      </c>
      <c r="C8" s="65" t="s">
        <v>62</v>
      </c>
      <c r="D8" s="64">
        <v>1113225</v>
      </c>
      <c r="E8" s="63">
        <f>SUM(E4:E7)</f>
        <v>0</v>
      </c>
      <c r="F8" s="62">
        <f>SUM(F4:F7)</f>
        <v>16262193.83</v>
      </c>
      <c r="G8" s="62">
        <f>SUM(G4:G7)</f>
        <v>640380.19999999995</v>
      </c>
      <c r="H8" s="61" t="s">
        <v>61</v>
      </c>
      <c r="I8" s="61" t="s">
        <v>61</v>
      </c>
      <c r="J8" s="61" t="s">
        <v>61</v>
      </c>
      <c r="K8" s="60"/>
      <c r="L8" s="60"/>
      <c r="M8" s="60"/>
      <c r="N8" s="59"/>
      <c r="O8" s="59"/>
      <c r="P8" s="96"/>
    </row>
    <row r="9" spans="1:18" ht="22.5" customHeight="1" x14ac:dyDescent="0.2">
      <c r="A9" s="71" t="s">
        <v>109</v>
      </c>
      <c r="B9" s="83" t="s">
        <v>73</v>
      </c>
      <c r="C9" s="82" t="s">
        <v>108</v>
      </c>
      <c r="D9" s="66">
        <v>1113226</v>
      </c>
      <c r="E9" s="81">
        <v>0</v>
      </c>
      <c r="F9" s="80">
        <v>1589287.76</v>
      </c>
      <c r="G9" s="80">
        <v>1589287.76</v>
      </c>
      <c r="H9" s="71">
        <v>1</v>
      </c>
      <c r="I9" s="71">
        <v>1</v>
      </c>
      <c r="J9" s="71">
        <v>1</v>
      </c>
      <c r="K9" s="71" t="s">
        <v>81</v>
      </c>
      <c r="L9" s="79">
        <v>0</v>
      </c>
      <c r="M9" s="75">
        <v>1</v>
      </c>
      <c r="N9" s="75">
        <v>1</v>
      </c>
      <c r="O9" s="75">
        <v>1</v>
      </c>
      <c r="P9" s="51"/>
      <c r="Q9" s="38"/>
      <c r="R9" s="94"/>
    </row>
    <row r="10" spans="1:18" ht="33.75" x14ac:dyDescent="0.2">
      <c r="A10" s="71" t="s">
        <v>107</v>
      </c>
      <c r="B10" s="83" t="s">
        <v>73</v>
      </c>
      <c r="C10" s="82" t="s">
        <v>106</v>
      </c>
      <c r="D10" s="66">
        <v>1113226</v>
      </c>
      <c r="E10" s="81">
        <v>0</v>
      </c>
      <c r="F10" s="80">
        <v>2454705.67</v>
      </c>
      <c r="G10" s="80">
        <v>2454705.67</v>
      </c>
      <c r="H10" s="71">
        <v>1</v>
      </c>
      <c r="I10" s="71">
        <v>1</v>
      </c>
      <c r="J10" s="71">
        <v>1</v>
      </c>
      <c r="K10" s="71" t="s">
        <v>81</v>
      </c>
      <c r="L10" s="79">
        <v>0</v>
      </c>
      <c r="M10" s="75">
        <v>1</v>
      </c>
      <c r="N10" s="75">
        <v>1</v>
      </c>
      <c r="O10" s="75">
        <v>1</v>
      </c>
      <c r="P10" s="51"/>
      <c r="Q10" s="38"/>
      <c r="R10" s="93"/>
    </row>
    <row r="11" spans="1:18" ht="33.75" x14ac:dyDescent="0.2">
      <c r="A11" s="71" t="s">
        <v>105</v>
      </c>
      <c r="B11" s="83" t="s">
        <v>73</v>
      </c>
      <c r="C11" s="82" t="s">
        <v>104</v>
      </c>
      <c r="D11" s="66">
        <v>1113226</v>
      </c>
      <c r="E11" s="81">
        <v>0</v>
      </c>
      <c r="F11" s="80">
        <v>2072446.93</v>
      </c>
      <c r="G11" s="80">
        <v>1029189.23</v>
      </c>
      <c r="H11" s="71">
        <v>1</v>
      </c>
      <c r="I11" s="71">
        <v>1</v>
      </c>
      <c r="J11" s="71">
        <v>1</v>
      </c>
      <c r="K11" s="71" t="s">
        <v>81</v>
      </c>
      <c r="L11" s="79">
        <v>0</v>
      </c>
      <c r="M11" s="92">
        <v>0.5</v>
      </c>
      <c r="N11" s="92">
        <v>1</v>
      </c>
      <c r="O11" s="75">
        <v>1</v>
      </c>
      <c r="P11" s="51"/>
      <c r="Q11" s="38"/>
    </row>
    <row r="12" spans="1:18" ht="33.75" x14ac:dyDescent="0.2">
      <c r="A12" s="71" t="s">
        <v>103</v>
      </c>
      <c r="B12" s="83" t="s">
        <v>73</v>
      </c>
      <c r="C12" s="82" t="s">
        <v>102</v>
      </c>
      <c r="D12" s="66">
        <v>1113226</v>
      </c>
      <c r="E12" s="81">
        <v>0</v>
      </c>
      <c r="F12" s="80">
        <v>2484454.61</v>
      </c>
      <c r="G12" s="80">
        <v>2089869.33</v>
      </c>
      <c r="H12" s="71">
        <v>1</v>
      </c>
      <c r="I12" s="71">
        <v>1</v>
      </c>
      <c r="J12" s="71">
        <v>1</v>
      </c>
      <c r="K12" s="71" t="s">
        <v>81</v>
      </c>
      <c r="L12" s="79">
        <v>0</v>
      </c>
      <c r="M12" s="92">
        <v>0.84</v>
      </c>
      <c r="N12" s="92">
        <v>1</v>
      </c>
      <c r="O12" s="75">
        <v>1</v>
      </c>
      <c r="P12" s="51"/>
      <c r="Q12" s="38"/>
    </row>
    <row r="13" spans="1:18" ht="33.75" x14ac:dyDescent="0.2">
      <c r="A13" s="71" t="s">
        <v>101</v>
      </c>
      <c r="B13" s="83" t="s">
        <v>73</v>
      </c>
      <c r="C13" s="82" t="s">
        <v>100</v>
      </c>
      <c r="D13" s="66">
        <v>1113226</v>
      </c>
      <c r="E13" s="81">
        <v>0</v>
      </c>
      <c r="F13" s="80">
        <v>2478982.86</v>
      </c>
      <c r="G13" s="85">
        <v>1252024.5900000001</v>
      </c>
      <c r="H13" s="71">
        <v>1</v>
      </c>
      <c r="I13" s="71">
        <v>1</v>
      </c>
      <c r="J13" s="71">
        <v>1</v>
      </c>
      <c r="K13" s="71" t="s">
        <v>81</v>
      </c>
      <c r="L13" s="79">
        <v>0</v>
      </c>
      <c r="M13" s="92">
        <v>0.56999999999999995</v>
      </c>
      <c r="N13" s="92">
        <v>1</v>
      </c>
      <c r="O13" s="75">
        <v>1</v>
      </c>
      <c r="P13" s="51"/>
      <c r="Q13" s="38"/>
    </row>
    <row r="14" spans="1:18" ht="33.75" x14ac:dyDescent="0.2">
      <c r="A14" s="71" t="s">
        <v>99</v>
      </c>
      <c r="B14" s="83" t="s">
        <v>73</v>
      </c>
      <c r="C14" s="82" t="s">
        <v>98</v>
      </c>
      <c r="D14" s="66">
        <v>1113226</v>
      </c>
      <c r="E14" s="81">
        <v>0</v>
      </c>
      <c r="F14" s="80">
        <v>2286013.88</v>
      </c>
      <c r="G14" s="80">
        <v>1905657.88</v>
      </c>
      <c r="H14" s="71">
        <v>1</v>
      </c>
      <c r="I14" s="71">
        <v>1</v>
      </c>
      <c r="J14" s="71">
        <v>1</v>
      </c>
      <c r="K14" s="71" t="s">
        <v>81</v>
      </c>
      <c r="L14" s="79">
        <v>0</v>
      </c>
      <c r="M14" s="92">
        <v>0.84</v>
      </c>
      <c r="N14" s="92">
        <v>1</v>
      </c>
      <c r="O14" s="75">
        <v>1</v>
      </c>
      <c r="P14" s="51"/>
      <c r="Q14" s="38"/>
    </row>
    <row r="15" spans="1:18" ht="33.75" x14ac:dyDescent="0.2">
      <c r="A15" s="71" t="s">
        <v>97</v>
      </c>
      <c r="B15" s="83" t="s">
        <v>73</v>
      </c>
      <c r="C15" s="82" t="s">
        <v>96</v>
      </c>
      <c r="D15" s="66">
        <v>1113226</v>
      </c>
      <c r="E15" s="81">
        <v>0</v>
      </c>
      <c r="F15" s="80">
        <v>1945468.59</v>
      </c>
      <c r="G15" s="80">
        <v>644876.14</v>
      </c>
      <c r="H15" s="71">
        <v>1</v>
      </c>
      <c r="I15" s="71">
        <v>1</v>
      </c>
      <c r="J15" s="71">
        <v>1</v>
      </c>
      <c r="K15" s="71" t="s">
        <v>81</v>
      </c>
      <c r="L15" s="79">
        <v>0</v>
      </c>
      <c r="M15" s="92">
        <v>0.39</v>
      </c>
      <c r="N15" s="92">
        <v>1</v>
      </c>
      <c r="O15" s="75">
        <v>1</v>
      </c>
      <c r="P15" s="51"/>
      <c r="Q15" s="38"/>
      <c r="R15" s="38"/>
    </row>
    <row r="16" spans="1:18" ht="33.75" x14ac:dyDescent="0.2">
      <c r="A16" s="71" t="s">
        <v>95</v>
      </c>
      <c r="B16" s="83" t="s">
        <v>73</v>
      </c>
      <c r="C16" s="82" t="s">
        <v>94</v>
      </c>
      <c r="D16" s="66">
        <v>1113226</v>
      </c>
      <c r="E16" s="81">
        <v>0</v>
      </c>
      <c r="F16" s="80">
        <v>2398374.5099999998</v>
      </c>
      <c r="G16" s="80">
        <v>980654.41</v>
      </c>
      <c r="H16" s="71">
        <v>1</v>
      </c>
      <c r="I16" s="71">
        <v>1</v>
      </c>
      <c r="J16" s="71">
        <v>1</v>
      </c>
      <c r="K16" s="71" t="s">
        <v>81</v>
      </c>
      <c r="L16" s="79">
        <v>0</v>
      </c>
      <c r="M16" s="92">
        <v>0.41</v>
      </c>
      <c r="N16" s="92">
        <v>10</v>
      </c>
      <c r="O16" s="75">
        <v>1</v>
      </c>
      <c r="P16" s="51"/>
      <c r="Q16" s="38"/>
    </row>
    <row r="17" spans="1:17" ht="33.75" x14ac:dyDescent="0.2">
      <c r="A17" s="71" t="s">
        <v>93</v>
      </c>
      <c r="B17" s="83" t="s">
        <v>73</v>
      </c>
      <c r="C17" s="82" t="s">
        <v>92</v>
      </c>
      <c r="D17" s="66">
        <v>1113226</v>
      </c>
      <c r="E17" s="81">
        <v>0</v>
      </c>
      <c r="F17" s="80">
        <v>1921274.33</v>
      </c>
      <c r="G17" s="80">
        <v>1147712.48</v>
      </c>
      <c r="H17" s="71">
        <v>1</v>
      </c>
      <c r="I17" s="71">
        <v>1</v>
      </c>
      <c r="J17" s="71">
        <v>1</v>
      </c>
      <c r="K17" s="71" t="s">
        <v>81</v>
      </c>
      <c r="L17" s="79">
        <v>0</v>
      </c>
      <c r="M17" s="75">
        <v>0.61</v>
      </c>
      <c r="N17" s="75">
        <v>1</v>
      </c>
      <c r="O17" s="75">
        <v>1</v>
      </c>
      <c r="P17" s="51"/>
      <c r="Q17" s="38"/>
    </row>
    <row r="18" spans="1:17" ht="33.75" x14ac:dyDescent="0.2">
      <c r="A18" s="71" t="s">
        <v>91</v>
      </c>
      <c r="B18" s="83" t="s">
        <v>73</v>
      </c>
      <c r="C18" s="82" t="s">
        <v>90</v>
      </c>
      <c r="D18" s="66">
        <v>1113226</v>
      </c>
      <c r="E18" s="81">
        <v>0</v>
      </c>
      <c r="F18" s="80">
        <v>2690585.44</v>
      </c>
      <c r="G18" s="80">
        <v>2690585.44</v>
      </c>
      <c r="H18" s="71">
        <v>1</v>
      </c>
      <c r="I18" s="71">
        <v>1</v>
      </c>
      <c r="J18" s="71">
        <v>1</v>
      </c>
      <c r="K18" s="71" t="s">
        <v>81</v>
      </c>
      <c r="L18" s="79">
        <v>0</v>
      </c>
      <c r="M18" s="75">
        <v>1</v>
      </c>
      <c r="N18" s="75">
        <v>1</v>
      </c>
      <c r="O18" s="75">
        <v>1</v>
      </c>
      <c r="P18" s="51"/>
      <c r="Q18" s="38"/>
    </row>
    <row r="19" spans="1:17" ht="56.25" x14ac:dyDescent="0.2">
      <c r="A19" s="71" t="s">
        <v>89</v>
      </c>
      <c r="B19" s="83" t="s">
        <v>73</v>
      </c>
      <c r="C19" s="82" t="s">
        <v>88</v>
      </c>
      <c r="D19" s="66">
        <v>1113226</v>
      </c>
      <c r="E19" s="81">
        <v>0</v>
      </c>
      <c r="F19" s="80">
        <v>65514.13</v>
      </c>
      <c r="G19" s="80">
        <v>65514.13</v>
      </c>
      <c r="H19" s="71">
        <v>1</v>
      </c>
      <c r="I19" s="71">
        <v>1</v>
      </c>
      <c r="J19" s="71">
        <v>1</v>
      </c>
      <c r="K19" s="71" t="s">
        <v>81</v>
      </c>
      <c r="L19" s="79">
        <v>0</v>
      </c>
      <c r="M19" s="75">
        <v>1</v>
      </c>
      <c r="N19" s="75">
        <v>1</v>
      </c>
      <c r="O19" s="75">
        <v>1</v>
      </c>
      <c r="P19" s="51"/>
    </row>
    <row r="20" spans="1:17" ht="33.75" x14ac:dyDescent="0.2">
      <c r="A20" s="71" t="s">
        <v>87</v>
      </c>
      <c r="B20" s="84" t="s">
        <v>73</v>
      </c>
      <c r="C20" s="82" t="s">
        <v>86</v>
      </c>
      <c r="D20" s="66">
        <v>1113226</v>
      </c>
      <c r="E20" s="81"/>
      <c r="F20" s="80">
        <v>2000000</v>
      </c>
      <c r="G20" s="80">
        <v>0</v>
      </c>
      <c r="H20" s="71">
        <v>1</v>
      </c>
      <c r="I20" s="71">
        <v>1</v>
      </c>
      <c r="J20" s="71">
        <v>1</v>
      </c>
      <c r="K20" s="71" t="s">
        <v>81</v>
      </c>
      <c r="L20" s="79">
        <v>0</v>
      </c>
      <c r="M20" s="75">
        <v>0</v>
      </c>
      <c r="N20" s="75">
        <v>0</v>
      </c>
      <c r="O20" s="75">
        <v>0</v>
      </c>
      <c r="P20" s="51"/>
    </row>
    <row r="21" spans="1:17" ht="33.75" x14ac:dyDescent="0.2">
      <c r="A21" s="71" t="s">
        <v>85</v>
      </c>
      <c r="B21" s="83" t="s">
        <v>73</v>
      </c>
      <c r="C21" s="83" t="s">
        <v>84</v>
      </c>
      <c r="D21" s="66">
        <v>1113226</v>
      </c>
      <c r="E21" s="81"/>
      <c r="F21" s="80">
        <v>3000000</v>
      </c>
      <c r="G21" s="80">
        <v>0</v>
      </c>
      <c r="H21" s="71">
        <v>1</v>
      </c>
      <c r="I21" s="71">
        <v>1</v>
      </c>
      <c r="J21" s="71">
        <v>1</v>
      </c>
      <c r="K21" s="71" t="s">
        <v>81</v>
      </c>
      <c r="L21" s="79">
        <v>0</v>
      </c>
      <c r="M21" s="75">
        <v>0</v>
      </c>
      <c r="N21" s="75">
        <v>0</v>
      </c>
      <c r="O21" s="75">
        <v>0</v>
      </c>
      <c r="P21" s="51"/>
    </row>
    <row r="22" spans="1:17" ht="21.75" customHeight="1" x14ac:dyDescent="0.2">
      <c r="A22" s="91" t="s">
        <v>83</v>
      </c>
      <c r="B22" s="90" t="s">
        <v>73</v>
      </c>
      <c r="C22" s="89" t="s">
        <v>82</v>
      </c>
      <c r="D22" s="66">
        <v>1113226</v>
      </c>
      <c r="E22" s="81"/>
      <c r="F22" s="80">
        <f>12394991.7-10186187</f>
        <v>2208804.6999999993</v>
      </c>
      <c r="G22" s="80">
        <f>9339140.33-G23</f>
        <v>2208804.33</v>
      </c>
      <c r="H22" s="71">
        <v>1</v>
      </c>
      <c r="I22" s="71">
        <v>1</v>
      </c>
      <c r="J22" s="71">
        <v>1</v>
      </c>
      <c r="K22" s="71" t="s">
        <v>81</v>
      </c>
      <c r="L22" s="79">
        <v>0</v>
      </c>
      <c r="M22" s="75">
        <v>1</v>
      </c>
      <c r="N22" s="75">
        <v>1</v>
      </c>
      <c r="O22" s="75">
        <v>1</v>
      </c>
      <c r="P22" s="51"/>
    </row>
    <row r="23" spans="1:17" ht="22.5" x14ac:dyDescent="0.2">
      <c r="A23" s="88"/>
      <c r="B23" s="87"/>
      <c r="C23" s="86"/>
      <c r="D23" s="66">
        <v>1113226</v>
      </c>
      <c r="E23" s="81"/>
      <c r="F23" s="80">
        <v>10186187</v>
      </c>
      <c r="G23" s="85">
        <v>7130336</v>
      </c>
      <c r="H23" s="71">
        <v>4</v>
      </c>
      <c r="I23" s="71">
        <v>0</v>
      </c>
      <c r="J23" s="71">
        <v>0</v>
      </c>
      <c r="K23" s="84" t="s">
        <v>80</v>
      </c>
      <c r="L23" s="79"/>
      <c r="M23" s="75">
        <v>0.7</v>
      </c>
      <c r="N23" s="75">
        <v>0</v>
      </c>
      <c r="O23" s="75">
        <v>0</v>
      </c>
      <c r="P23" s="51"/>
      <c r="Q23" s="45"/>
    </row>
    <row r="24" spans="1:17" ht="33.75" x14ac:dyDescent="0.2">
      <c r="A24" s="71" t="s">
        <v>79</v>
      </c>
      <c r="B24" s="83" t="s">
        <v>73</v>
      </c>
      <c r="C24" s="82" t="s">
        <v>78</v>
      </c>
      <c r="D24" s="66">
        <v>1113226</v>
      </c>
      <c r="E24" s="81">
        <v>0</v>
      </c>
      <c r="F24" s="80">
        <v>340882.17</v>
      </c>
      <c r="G24" s="80">
        <v>340882.17</v>
      </c>
      <c r="H24" s="71">
        <v>1</v>
      </c>
      <c r="I24" s="71">
        <v>1</v>
      </c>
      <c r="J24" s="71">
        <v>1</v>
      </c>
      <c r="K24" s="71" t="s">
        <v>77</v>
      </c>
      <c r="L24" s="79">
        <v>0</v>
      </c>
      <c r="M24" s="75">
        <v>1</v>
      </c>
      <c r="N24" s="75">
        <v>1</v>
      </c>
      <c r="O24" s="75">
        <v>1</v>
      </c>
      <c r="P24" s="51"/>
    </row>
    <row r="25" spans="1:17" ht="33.75" x14ac:dyDescent="0.2">
      <c r="A25" s="71" t="s">
        <v>76</v>
      </c>
      <c r="B25" s="83" t="s">
        <v>73</v>
      </c>
      <c r="C25" s="82" t="s">
        <v>75</v>
      </c>
      <c r="D25" s="66">
        <v>1113226</v>
      </c>
      <c r="E25" s="81">
        <v>0</v>
      </c>
      <c r="F25" s="80">
        <v>8300176.6500000004</v>
      </c>
      <c r="G25" s="80">
        <v>2423492.96</v>
      </c>
      <c r="H25" s="71">
        <v>1</v>
      </c>
      <c r="I25" s="71">
        <v>1</v>
      </c>
      <c r="J25" s="71">
        <v>0.9</v>
      </c>
      <c r="K25" s="71" t="s">
        <v>71</v>
      </c>
      <c r="L25" s="79">
        <v>0</v>
      </c>
      <c r="M25" s="75">
        <v>0.55000000000000004</v>
      </c>
      <c r="N25" s="75">
        <v>0.9</v>
      </c>
      <c r="O25" s="75">
        <v>0.9</v>
      </c>
      <c r="P25" s="51"/>
    </row>
    <row r="26" spans="1:17" ht="33.75" x14ac:dyDescent="0.2">
      <c r="A26" s="71" t="s">
        <v>74</v>
      </c>
      <c r="B26" s="83" t="s">
        <v>73</v>
      </c>
      <c r="C26" s="82" t="s">
        <v>72</v>
      </c>
      <c r="D26" s="66">
        <v>1113226</v>
      </c>
      <c r="E26" s="81">
        <v>0</v>
      </c>
      <c r="F26" s="80">
        <v>455250</v>
      </c>
      <c r="G26" s="80">
        <v>0</v>
      </c>
      <c r="H26" s="71">
        <v>1</v>
      </c>
      <c r="I26" s="71">
        <v>1</v>
      </c>
      <c r="J26" s="71">
        <v>1</v>
      </c>
      <c r="K26" s="71" t="s">
        <v>71</v>
      </c>
      <c r="L26" s="79">
        <v>0</v>
      </c>
      <c r="M26" s="75">
        <v>0.6</v>
      </c>
      <c r="N26" s="75">
        <v>1</v>
      </c>
      <c r="O26" s="75">
        <v>1</v>
      </c>
      <c r="P26" s="51"/>
    </row>
    <row r="27" spans="1:17" ht="33.75" x14ac:dyDescent="0.2">
      <c r="A27" s="65" t="s">
        <v>70</v>
      </c>
      <c r="B27" s="78" t="s">
        <v>69</v>
      </c>
      <c r="C27" s="65" t="s">
        <v>62</v>
      </c>
      <c r="D27" s="64">
        <v>1113226</v>
      </c>
      <c r="E27" s="63">
        <f>SUM(E23:E26)</f>
        <v>0</v>
      </c>
      <c r="F27" s="62">
        <f>SUM(F9:F26)</f>
        <v>48878409.229999997</v>
      </c>
      <c r="G27" s="62">
        <f>SUM(G9:G26)</f>
        <v>27953592.520000003</v>
      </c>
      <c r="H27" s="61" t="s">
        <v>61</v>
      </c>
      <c r="I27" s="61" t="s">
        <v>61</v>
      </c>
      <c r="J27" s="61" t="s">
        <v>61</v>
      </c>
      <c r="K27" s="60"/>
      <c r="L27" s="60"/>
      <c r="M27" s="60"/>
      <c r="N27" s="59"/>
      <c r="O27" s="59"/>
      <c r="P27" s="51"/>
    </row>
    <row r="28" spans="1:17" ht="33.75" x14ac:dyDescent="0.2">
      <c r="A28" s="74" t="s">
        <v>67</v>
      </c>
      <c r="B28" s="66" t="s">
        <v>63</v>
      </c>
      <c r="C28" s="66" t="s">
        <v>68</v>
      </c>
      <c r="D28" s="77"/>
      <c r="E28" s="77"/>
      <c r="F28" s="76">
        <v>290185.59999999998</v>
      </c>
      <c r="G28" s="76">
        <v>0</v>
      </c>
      <c r="H28" s="71">
        <v>1</v>
      </c>
      <c r="I28" s="71">
        <v>1</v>
      </c>
      <c r="J28" s="71">
        <v>1</v>
      </c>
      <c r="K28" s="70" t="s">
        <v>65</v>
      </c>
      <c r="L28" s="70"/>
      <c r="M28" s="75">
        <v>0</v>
      </c>
      <c r="N28" s="75">
        <v>0</v>
      </c>
      <c r="O28" s="75">
        <v>0</v>
      </c>
      <c r="P28" s="68"/>
    </row>
    <row r="29" spans="1:17" ht="33.75" x14ac:dyDescent="0.2">
      <c r="A29" s="74" t="s">
        <v>67</v>
      </c>
      <c r="B29" s="66" t="s">
        <v>63</v>
      </c>
      <c r="C29" s="66" t="s">
        <v>66</v>
      </c>
      <c r="D29" s="73"/>
      <c r="E29" s="73"/>
      <c r="F29" s="72">
        <v>39247.32</v>
      </c>
      <c r="G29" s="72">
        <v>39247.32</v>
      </c>
      <c r="H29" s="71">
        <v>1</v>
      </c>
      <c r="I29" s="71">
        <v>1</v>
      </c>
      <c r="J29" s="71">
        <v>1</v>
      </c>
      <c r="K29" s="70" t="s">
        <v>65</v>
      </c>
      <c r="L29" s="70"/>
      <c r="M29" s="69">
        <v>1</v>
      </c>
      <c r="N29" s="69">
        <v>1</v>
      </c>
      <c r="O29" s="69">
        <v>1</v>
      </c>
      <c r="P29" s="68"/>
    </row>
    <row r="30" spans="1:17" ht="22.5" x14ac:dyDescent="0.2">
      <c r="A30" s="67" t="s">
        <v>64</v>
      </c>
      <c r="B30" s="66" t="s">
        <v>63</v>
      </c>
      <c r="C30" s="65" t="s">
        <v>62</v>
      </c>
      <c r="D30" s="64"/>
      <c r="E30" s="63"/>
      <c r="F30" s="62">
        <f>SUM(F28:F29)</f>
        <v>329432.92</v>
      </c>
      <c r="G30" s="62">
        <f>SUM(G28:G29)</f>
        <v>39247.32</v>
      </c>
      <c r="H30" s="61"/>
      <c r="I30" s="61"/>
      <c r="J30" s="61"/>
      <c r="K30" s="60"/>
      <c r="L30" s="60"/>
      <c r="M30" s="60"/>
      <c r="N30" s="59"/>
      <c r="O30" s="59"/>
      <c r="P30" s="51"/>
    </row>
    <row r="31" spans="1:17" x14ac:dyDescent="0.2">
      <c r="A31" s="39"/>
      <c r="B31" s="39"/>
      <c r="C31" s="42"/>
      <c r="D31" s="39"/>
      <c r="E31" s="39"/>
      <c r="F31" s="39"/>
      <c r="G31" s="39"/>
      <c r="H31" s="39"/>
      <c r="I31" s="39"/>
      <c r="J31" s="40"/>
      <c r="K31" s="39"/>
      <c r="L31" s="39"/>
      <c r="M31" s="39"/>
      <c r="N31" s="39"/>
      <c r="O31" s="39"/>
    </row>
    <row r="32" spans="1:17" ht="15.75" customHeight="1" x14ac:dyDescent="0.2">
      <c r="A32" s="54" t="s">
        <v>61</v>
      </c>
      <c r="B32" s="52"/>
      <c r="C32" s="58" t="s">
        <v>60</v>
      </c>
      <c r="D32" s="57"/>
      <c r="E32" s="56"/>
      <c r="F32" s="55">
        <f>+F30+F27+F8</f>
        <v>65470035.979999997</v>
      </c>
      <c r="G32" s="55">
        <f>+G30+G27+G8</f>
        <v>28633220.040000003</v>
      </c>
      <c r="H32" s="54"/>
      <c r="I32" s="53"/>
      <c r="J32" s="53"/>
      <c r="K32" s="53"/>
      <c r="L32" s="53"/>
      <c r="M32" s="53"/>
      <c r="N32" s="53"/>
      <c r="O32" s="52"/>
      <c r="P32" s="51"/>
    </row>
    <row r="33" spans="1:18" x14ac:dyDescent="0.2">
      <c r="A33" s="40"/>
      <c r="B33" s="50"/>
      <c r="C33" s="49"/>
      <c r="D33" s="48"/>
      <c r="E33" s="47"/>
      <c r="F33" s="41"/>
      <c r="G33" s="41"/>
      <c r="H33" s="39"/>
      <c r="I33" s="39"/>
      <c r="J33" s="40"/>
      <c r="K33" s="39"/>
      <c r="L33" s="39"/>
      <c r="M33" s="39"/>
      <c r="N33" s="39"/>
      <c r="O33" s="39"/>
    </row>
    <row r="34" spans="1:18" x14ac:dyDescent="0.2">
      <c r="A34" s="39" t="s">
        <v>59</v>
      </c>
      <c r="B34" s="39"/>
      <c r="C34" s="42"/>
      <c r="D34" s="39"/>
      <c r="E34" s="39"/>
      <c r="F34" s="39"/>
      <c r="G34" s="39"/>
      <c r="H34" s="39"/>
      <c r="I34" s="39"/>
      <c r="J34" s="40"/>
      <c r="K34" s="39"/>
      <c r="L34" s="39"/>
      <c r="M34" s="39"/>
      <c r="N34" s="39"/>
      <c r="O34" s="39"/>
    </row>
    <row r="35" spans="1:18" x14ac:dyDescent="0.2">
      <c r="A35" s="39"/>
      <c r="B35" s="39"/>
      <c r="C35" s="42"/>
      <c r="D35" s="39"/>
      <c r="E35" s="39"/>
      <c r="F35" s="39"/>
      <c r="G35" s="39"/>
      <c r="H35" s="39"/>
      <c r="I35" s="39"/>
      <c r="J35" s="40"/>
      <c r="K35" s="39"/>
      <c r="L35" s="39"/>
      <c r="M35" s="39"/>
      <c r="N35" s="39"/>
      <c r="O35" s="39"/>
    </row>
    <row r="36" spans="1:18" x14ac:dyDescent="0.2">
      <c r="A36" s="39" t="s">
        <v>24</v>
      </c>
      <c r="B36" s="39"/>
      <c r="C36" s="42"/>
      <c r="D36" s="39"/>
      <c r="E36" s="39"/>
      <c r="F36" s="39"/>
      <c r="G36" s="39"/>
      <c r="H36" s="39"/>
      <c r="I36" s="39"/>
      <c r="J36" s="40"/>
      <c r="K36" s="39"/>
      <c r="L36" s="39"/>
      <c r="M36" s="39"/>
      <c r="N36" s="39"/>
      <c r="O36" s="39"/>
    </row>
    <row r="37" spans="1:18" x14ac:dyDescent="0.2">
      <c r="A37" s="39"/>
      <c r="B37" s="39"/>
      <c r="C37" s="42"/>
      <c r="D37" s="39"/>
      <c r="E37" s="39"/>
      <c r="F37" s="39"/>
      <c r="G37" s="39"/>
      <c r="H37" s="39"/>
      <c r="I37" s="39"/>
      <c r="J37" s="40"/>
      <c r="K37" s="39"/>
      <c r="L37" s="39"/>
      <c r="M37" s="39"/>
      <c r="N37" s="39"/>
      <c r="O37" s="39"/>
    </row>
    <row r="38" spans="1:18" x14ac:dyDescent="0.2">
      <c r="A38" s="39"/>
      <c r="B38" s="39"/>
      <c r="C38" s="42"/>
      <c r="D38" s="39"/>
      <c r="E38" s="39"/>
      <c r="F38" s="39"/>
      <c r="G38" s="39"/>
      <c r="H38" s="39"/>
      <c r="I38" s="39"/>
      <c r="J38" s="40"/>
      <c r="K38" s="39"/>
      <c r="L38" s="39"/>
      <c r="M38" s="39"/>
      <c r="N38" s="39"/>
      <c r="O38" s="39"/>
    </row>
    <row r="39" spans="1:18" x14ac:dyDescent="0.2">
      <c r="A39" s="39"/>
      <c r="B39" s="39"/>
      <c r="C39" s="42"/>
      <c r="D39" s="39"/>
      <c r="E39" s="39"/>
      <c r="F39" s="39"/>
      <c r="G39" s="39"/>
      <c r="H39" s="39"/>
      <c r="I39" s="39"/>
      <c r="J39" s="40"/>
      <c r="K39" s="39"/>
      <c r="L39" s="39"/>
      <c r="M39" s="39"/>
      <c r="N39" s="39"/>
      <c r="O39" s="39"/>
    </row>
    <row r="40" spans="1:18" x14ac:dyDescent="0.2">
      <c r="A40" s="39"/>
      <c r="B40" s="39"/>
      <c r="C40" s="42"/>
      <c r="D40" s="39"/>
      <c r="E40" s="39"/>
      <c r="F40" s="39"/>
      <c r="G40" s="39"/>
      <c r="H40" s="39"/>
      <c r="I40" s="39"/>
      <c r="J40" s="40"/>
      <c r="K40" s="39"/>
      <c r="L40" s="39"/>
      <c r="M40" s="39"/>
      <c r="N40" s="39"/>
      <c r="O40" s="39"/>
    </row>
    <row r="41" spans="1:18" x14ac:dyDescent="0.2">
      <c r="A41" s="39"/>
      <c r="B41" s="39"/>
      <c r="C41" s="42"/>
      <c r="D41" s="39"/>
      <c r="E41" s="39"/>
      <c r="F41" s="39"/>
      <c r="G41" s="39"/>
      <c r="H41" s="39"/>
      <c r="I41" s="39"/>
      <c r="J41" s="40"/>
      <c r="K41" s="39"/>
      <c r="L41" s="39"/>
      <c r="M41" s="39"/>
      <c r="N41" s="39"/>
      <c r="O41" s="39"/>
    </row>
    <row r="42" spans="1:18" x14ac:dyDescent="0.2">
      <c r="A42" s="39"/>
      <c r="B42" s="39"/>
      <c r="C42" s="42"/>
      <c r="D42" s="39"/>
      <c r="E42" s="39"/>
      <c r="F42" s="39"/>
      <c r="G42" s="39"/>
      <c r="H42" s="39"/>
      <c r="I42" s="39"/>
      <c r="J42" s="40"/>
      <c r="K42" s="39"/>
      <c r="L42" s="39"/>
      <c r="M42" s="39"/>
      <c r="N42" s="39"/>
      <c r="O42" s="39"/>
    </row>
    <row r="43" spans="1:18" x14ac:dyDescent="0.2">
      <c r="A43" s="39"/>
      <c r="B43" s="39"/>
      <c r="C43" s="42"/>
      <c r="D43" s="39"/>
      <c r="E43" s="39"/>
      <c r="F43" s="39"/>
      <c r="G43" s="39"/>
      <c r="H43" s="39"/>
      <c r="I43" s="39"/>
      <c r="J43" s="40"/>
      <c r="K43" s="39"/>
      <c r="L43" s="39"/>
      <c r="M43" s="39"/>
      <c r="N43" s="39"/>
      <c r="O43" s="39"/>
      <c r="R43" s="45">
        <v>2217719.6</v>
      </c>
    </row>
    <row r="44" spans="1:18" x14ac:dyDescent="0.2">
      <c r="A44" s="39"/>
      <c r="B44" s="39"/>
      <c r="C44" s="42"/>
      <c r="D44" s="39"/>
      <c r="E44" s="39"/>
      <c r="F44" s="39"/>
      <c r="G44" s="39"/>
      <c r="H44" s="39"/>
      <c r="I44" s="39"/>
      <c r="J44" s="40"/>
      <c r="K44" s="39"/>
      <c r="L44" s="39"/>
      <c r="M44" s="39"/>
      <c r="N44" s="39"/>
      <c r="O44" s="39"/>
      <c r="R44" s="45">
        <v>6111717</v>
      </c>
    </row>
    <row r="45" spans="1:18" x14ac:dyDescent="0.2">
      <c r="A45" s="39"/>
      <c r="B45" s="39"/>
      <c r="C45" s="42"/>
      <c r="D45" s="39"/>
      <c r="E45" s="39"/>
      <c r="F45" s="39"/>
      <c r="G45" s="39"/>
      <c r="H45" s="39"/>
      <c r="I45" s="39"/>
      <c r="J45" s="40"/>
      <c r="K45" s="39"/>
      <c r="L45" s="39"/>
      <c r="M45" s="39"/>
      <c r="N45" s="39"/>
      <c r="O45" s="39"/>
      <c r="R45" s="45">
        <f>+R44+R43</f>
        <v>8329436.5999999996</v>
      </c>
    </row>
    <row r="46" spans="1:18" x14ac:dyDescent="0.2">
      <c r="A46" s="39"/>
      <c r="B46" s="39"/>
      <c r="C46" s="42"/>
      <c r="D46" s="39"/>
      <c r="E46" s="39"/>
      <c r="F46" s="39"/>
      <c r="G46" s="39"/>
      <c r="H46" s="39"/>
      <c r="I46" s="39"/>
      <c r="J46" s="40"/>
      <c r="K46" s="39"/>
      <c r="L46" s="39"/>
      <c r="M46" s="39"/>
      <c r="N46" s="39"/>
      <c r="O46" s="39"/>
      <c r="R46" s="45">
        <v>8320521.3300000001</v>
      </c>
    </row>
    <row r="47" spans="1:18" x14ac:dyDescent="0.2">
      <c r="A47" s="39"/>
      <c r="B47" s="39"/>
      <c r="C47" s="42"/>
      <c r="D47" s="39"/>
      <c r="E47" s="39"/>
      <c r="F47" s="39"/>
      <c r="G47" s="39"/>
      <c r="H47" s="39"/>
      <c r="I47" s="39"/>
      <c r="J47" s="40"/>
      <c r="K47" s="39"/>
      <c r="L47" s="39"/>
      <c r="M47" s="39"/>
      <c r="N47" s="39"/>
      <c r="O47" s="39"/>
      <c r="R47" s="45">
        <f>+R45-R46</f>
        <v>8915.269999999553</v>
      </c>
    </row>
    <row r="48" spans="1:18" x14ac:dyDescent="0.2">
      <c r="A48" s="46" t="s">
        <v>58</v>
      </c>
      <c r="B48" s="46"/>
      <c r="C48" s="42"/>
      <c r="D48" s="46" t="s">
        <v>57</v>
      </c>
      <c r="E48" s="46"/>
      <c r="F48" s="46"/>
      <c r="G48" s="41"/>
      <c r="H48" s="39"/>
      <c r="I48" s="39"/>
      <c r="J48" s="40"/>
      <c r="K48" s="43" t="s">
        <v>56</v>
      </c>
      <c r="L48" s="43"/>
      <c r="M48" s="39"/>
      <c r="N48" s="39"/>
      <c r="O48" s="39"/>
      <c r="R48" s="45"/>
    </row>
    <row r="49" spans="1:15" x14ac:dyDescent="0.2">
      <c r="A49" s="44" t="s">
        <v>55</v>
      </c>
      <c r="B49" s="44"/>
      <c r="C49" s="42"/>
      <c r="D49" s="44" t="s">
        <v>54</v>
      </c>
      <c r="E49" s="44"/>
      <c r="F49" s="44"/>
      <c r="G49" s="41"/>
      <c r="H49" s="39"/>
      <c r="I49" s="39"/>
      <c r="J49" s="40"/>
      <c r="K49" s="43" t="s">
        <v>53</v>
      </c>
      <c r="L49" s="43"/>
      <c r="M49" s="39"/>
      <c r="N49" s="39"/>
      <c r="O49" s="39"/>
    </row>
    <row r="50" spans="1:15" x14ac:dyDescent="0.2">
      <c r="A50" s="39"/>
      <c r="B50" s="39"/>
      <c r="C50" s="42"/>
      <c r="D50" s="39"/>
      <c r="E50" s="39"/>
      <c r="F50" s="39"/>
      <c r="G50" s="39"/>
      <c r="H50" s="39"/>
      <c r="I50" s="39"/>
      <c r="J50" s="40"/>
      <c r="K50" s="39"/>
      <c r="L50" s="39"/>
      <c r="M50" s="39"/>
      <c r="N50" s="39"/>
      <c r="O50" s="39"/>
    </row>
    <row r="51" spans="1:15" x14ac:dyDescent="0.2">
      <c r="A51" s="39"/>
      <c r="B51" s="39"/>
      <c r="C51" s="42"/>
      <c r="D51" s="39"/>
      <c r="E51" s="39"/>
      <c r="F51" s="39"/>
      <c r="G51" s="39"/>
      <c r="H51" s="39"/>
      <c r="I51" s="39"/>
      <c r="J51" s="40"/>
      <c r="K51" s="39"/>
      <c r="L51" s="39"/>
      <c r="M51" s="39"/>
      <c r="N51" s="39"/>
      <c r="O51" s="39"/>
    </row>
    <row r="52" spans="1:15" x14ac:dyDescent="0.2">
      <c r="A52" s="39"/>
      <c r="B52" s="39"/>
      <c r="C52" s="42"/>
      <c r="D52" s="39"/>
      <c r="E52" s="39"/>
      <c r="F52" s="39"/>
      <c r="G52" s="41"/>
      <c r="H52" s="39"/>
      <c r="I52" s="39"/>
      <c r="J52" s="40"/>
      <c r="K52" s="39"/>
      <c r="L52" s="39"/>
      <c r="M52" s="39"/>
      <c r="N52" s="39"/>
      <c r="O52" s="39"/>
    </row>
    <row r="53" spans="1:15" x14ac:dyDescent="0.2">
      <c r="A53" s="39"/>
      <c r="B53" s="39"/>
      <c r="C53" s="42"/>
      <c r="D53" s="39"/>
      <c r="E53" s="39"/>
      <c r="F53" s="39"/>
      <c r="G53" s="41"/>
      <c r="H53" s="39"/>
      <c r="I53" s="39"/>
      <c r="J53" s="40"/>
      <c r="K53" s="39"/>
      <c r="L53" s="39"/>
      <c r="M53" s="39"/>
      <c r="N53" s="39"/>
      <c r="O53" s="39"/>
    </row>
    <row r="54" spans="1:15" x14ac:dyDescent="0.2">
      <c r="A54" s="39"/>
      <c r="B54" s="39"/>
      <c r="C54" s="42"/>
      <c r="D54" s="39"/>
      <c r="E54" s="39"/>
      <c r="F54" s="39"/>
      <c r="G54" s="41"/>
      <c r="H54" s="39"/>
      <c r="I54" s="39"/>
      <c r="J54" s="40"/>
      <c r="K54" s="39"/>
      <c r="L54" s="39"/>
      <c r="M54" s="39"/>
      <c r="N54" s="39"/>
      <c r="O54" s="39"/>
    </row>
    <row r="55" spans="1:15" x14ac:dyDescent="0.2">
      <c r="G55" s="38"/>
    </row>
    <row r="56" spans="1:15" x14ac:dyDescent="0.2">
      <c r="G56" s="38"/>
    </row>
    <row r="57" spans="1:15" x14ac:dyDescent="0.2">
      <c r="G57" s="38"/>
    </row>
    <row r="58" spans="1:15" x14ac:dyDescent="0.2">
      <c r="G58" s="38"/>
    </row>
    <row r="59" spans="1:15" x14ac:dyDescent="0.2">
      <c r="G59" s="38"/>
    </row>
    <row r="60" spans="1:15" x14ac:dyDescent="0.2">
      <c r="G60" s="38"/>
    </row>
    <row r="76" spans="1:1" x14ac:dyDescent="0.2">
      <c r="A76" s="37"/>
    </row>
  </sheetData>
  <sheetProtection formatCells="0" formatColumns="0" formatRows="0" insertRows="0" deleteRows="0" autoFilter="0"/>
  <mergeCells count="18">
    <mergeCell ref="K48:L48"/>
    <mergeCell ref="K49:L49"/>
    <mergeCell ref="A22:A23"/>
    <mergeCell ref="B22:B23"/>
    <mergeCell ref="C22:C23"/>
    <mergeCell ref="C2:C3"/>
    <mergeCell ref="B2:B3"/>
    <mergeCell ref="A2:A3"/>
    <mergeCell ref="A1:O1"/>
    <mergeCell ref="A48:B48"/>
    <mergeCell ref="D48:F48"/>
    <mergeCell ref="A49:B49"/>
    <mergeCell ref="N2:O2"/>
    <mergeCell ref="L2:M2"/>
    <mergeCell ref="A32:B32"/>
    <mergeCell ref="C32:E32"/>
    <mergeCell ref="H32:O32"/>
    <mergeCell ref="D49:F49"/>
  </mergeCells>
  <dataValidations count="1">
    <dataValidation allowBlank="1" showErrorMessage="1" prompt="Clave asignada al programa/proyecto" sqref="A4:A8 A2 A27:A30" xr:uid="{00000000-0002-0000-0000-000000000000}"/>
  </dataValidations>
  <printOptions horizontalCentered="1"/>
  <pageMargins left="0" right="0" top="0.74803149606299213" bottom="0.74803149606299213" header="0.31496062992125984" footer="0.31496062992125984"/>
  <pageSetup paperSize="5" scale="76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E3B6-FDBC-4CCC-BD28-99E5D07656E5}">
  <sheetPr>
    <pageSetUpPr fitToPage="1"/>
  </sheetPr>
  <dimension ref="A2:O155"/>
  <sheetViews>
    <sheetView tabSelected="1" zoomScaleNormal="100" workbookViewId="0">
      <selection activeCell="B10" sqref="B10"/>
    </sheetView>
  </sheetViews>
  <sheetFormatPr baseColWidth="10" defaultRowHeight="11.25" x14ac:dyDescent="0.2"/>
  <cols>
    <col min="1" max="1" width="22.5" style="149" customWidth="1"/>
    <col min="2" max="2" width="72.5" customWidth="1"/>
    <col min="3" max="3" width="34.83203125" customWidth="1"/>
    <col min="4" max="4" width="32.83203125" style="146" customWidth="1"/>
    <col min="5" max="5" width="21.6640625" customWidth="1"/>
    <col min="6" max="6" width="24.33203125" customWidth="1"/>
    <col min="7" max="7" width="23.5" customWidth="1"/>
    <col min="8" max="8" width="14.33203125" customWidth="1"/>
    <col min="9" max="9" width="13.33203125" customWidth="1"/>
    <col min="11" max="11" width="12" style="139"/>
    <col min="12" max="12" width="13.33203125" customWidth="1"/>
    <col min="13" max="13" width="15.83203125" customWidth="1"/>
    <col min="14" max="14" width="16.33203125" style="150" customWidth="1"/>
    <col min="15" max="15" width="13" style="150" customWidth="1"/>
  </cols>
  <sheetData>
    <row r="2" spans="1:15" ht="46.5" customHeight="1" x14ac:dyDescent="0.2">
      <c r="A2" s="119" t="s">
        <v>122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12.75" customHeight="1" x14ac:dyDescent="0.2">
      <c r="A3" s="120" t="s">
        <v>16</v>
      </c>
      <c r="B3" s="120" t="s">
        <v>0</v>
      </c>
      <c r="C3" s="120" t="s">
        <v>5</v>
      </c>
      <c r="D3" s="120" t="s">
        <v>1</v>
      </c>
      <c r="E3" s="121"/>
      <c r="F3" s="122" t="s">
        <v>2</v>
      </c>
      <c r="G3" s="123"/>
      <c r="H3" s="124" t="s">
        <v>8</v>
      </c>
      <c r="I3" s="125"/>
      <c r="J3" s="125"/>
      <c r="K3" s="126"/>
      <c r="L3" s="127" t="s">
        <v>15</v>
      </c>
      <c r="M3" s="128"/>
      <c r="N3" s="129" t="s">
        <v>14</v>
      </c>
      <c r="O3" s="130"/>
    </row>
    <row r="4" spans="1:15" ht="25.5" x14ac:dyDescent="0.2">
      <c r="A4" s="131"/>
      <c r="B4" s="131"/>
      <c r="C4" s="131"/>
      <c r="D4" s="131"/>
      <c r="E4" s="132" t="s">
        <v>3</v>
      </c>
      <c r="F4" s="132" t="s">
        <v>4</v>
      </c>
      <c r="G4" s="132" t="s">
        <v>6</v>
      </c>
      <c r="H4" s="132" t="s">
        <v>9</v>
      </c>
      <c r="I4" s="132" t="s">
        <v>4</v>
      </c>
      <c r="J4" s="132" t="s">
        <v>7</v>
      </c>
      <c r="K4" s="132" t="s">
        <v>23</v>
      </c>
      <c r="L4" s="132" t="s">
        <v>10</v>
      </c>
      <c r="M4" s="132" t="s">
        <v>11</v>
      </c>
      <c r="N4" s="133" t="s">
        <v>12</v>
      </c>
      <c r="O4" s="133" t="s">
        <v>13</v>
      </c>
    </row>
    <row r="5" spans="1:15" s="139" customFormat="1" ht="33.75" x14ac:dyDescent="0.2">
      <c r="A5" s="134" t="s">
        <v>123</v>
      </c>
      <c r="B5" s="135" t="s">
        <v>124</v>
      </c>
      <c r="C5" s="134" t="s">
        <v>125</v>
      </c>
      <c r="D5" s="134" t="s">
        <v>126</v>
      </c>
      <c r="E5" s="136">
        <v>254915.32</v>
      </c>
      <c r="F5" s="136">
        <v>254915.32</v>
      </c>
      <c r="G5" s="136">
        <v>102089.09</v>
      </c>
      <c r="H5" s="134">
        <v>1</v>
      </c>
      <c r="I5" s="134">
        <v>1</v>
      </c>
      <c r="J5" s="134">
        <v>1</v>
      </c>
      <c r="K5" s="134" t="s">
        <v>127</v>
      </c>
      <c r="L5" s="137">
        <v>0.40048236410428373</v>
      </c>
      <c r="M5" s="137">
        <v>0.40048236410428373</v>
      </c>
      <c r="N5" s="138">
        <v>1</v>
      </c>
      <c r="O5" s="138">
        <v>1</v>
      </c>
    </row>
    <row r="6" spans="1:15" s="139" customFormat="1" ht="33.75" x14ac:dyDescent="0.2">
      <c r="A6" s="134" t="s">
        <v>128</v>
      </c>
      <c r="B6" s="134" t="s">
        <v>129</v>
      </c>
      <c r="C6" s="134" t="s">
        <v>125</v>
      </c>
      <c r="D6" s="134" t="s">
        <v>126</v>
      </c>
      <c r="E6" s="136">
        <v>4593345.47</v>
      </c>
      <c r="F6" s="136">
        <v>4593345.47</v>
      </c>
      <c r="G6" s="136">
        <v>3088030.27</v>
      </c>
      <c r="H6" s="134">
        <v>1</v>
      </c>
      <c r="I6" s="134">
        <v>1</v>
      </c>
      <c r="J6" s="134">
        <v>0.96</v>
      </c>
      <c r="K6" s="134" t="s">
        <v>127</v>
      </c>
      <c r="L6" s="137">
        <v>0.6722834783859617</v>
      </c>
      <c r="M6" s="137">
        <v>0.6722834783859617</v>
      </c>
      <c r="N6" s="138">
        <v>0.96</v>
      </c>
      <c r="O6" s="138">
        <v>0.96</v>
      </c>
    </row>
    <row r="7" spans="1:15" s="139" customFormat="1" ht="33.75" x14ac:dyDescent="0.2">
      <c r="A7" s="134" t="s">
        <v>130</v>
      </c>
      <c r="B7" s="134" t="s">
        <v>131</v>
      </c>
      <c r="C7" s="134" t="s">
        <v>125</v>
      </c>
      <c r="D7" s="134" t="s">
        <v>126</v>
      </c>
      <c r="E7" s="136">
        <v>578984.71</v>
      </c>
      <c r="F7" s="136">
        <v>578984.71</v>
      </c>
      <c r="G7" s="136">
        <v>350075.63</v>
      </c>
      <c r="H7" s="134">
        <v>1</v>
      </c>
      <c r="I7" s="134">
        <v>1</v>
      </c>
      <c r="J7" s="134">
        <v>1</v>
      </c>
      <c r="K7" s="134" t="s">
        <v>127</v>
      </c>
      <c r="L7" s="137">
        <v>0.60463708963920659</v>
      </c>
      <c r="M7" s="137">
        <v>0.60463708963920659</v>
      </c>
      <c r="N7" s="138">
        <v>1</v>
      </c>
      <c r="O7" s="138">
        <v>1</v>
      </c>
    </row>
    <row r="8" spans="1:15" s="139" customFormat="1" ht="33.75" x14ac:dyDescent="0.2">
      <c r="A8" s="134" t="s">
        <v>132</v>
      </c>
      <c r="B8" s="134" t="s">
        <v>133</v>
      </c>
      <c r="C8" s="134" t="s">
        <v>125</v>
      </c>
      <c r="D8" s="134" t="s">
        <v>126</v>
      </c>
      <c r="E8" s="136">
        <v>182956.88</v>
      </c>
      <c r="F8" s="136">
        <v>182956.88</v>
      </c>
      <c r="G8" s="136">
        <v>93623.4</v>
      </c>
      <c r="H8" s="134">
        <v>1</v>
      </c>
      <c r="I8" s="134">
        <v>1</v>
      </c>
      <c r="J8" s="134">
        <v>1</v>
      </c>
      <c r="K8" s="134" t="s">
        <v>127</v>
      </c>
      <c r="L8" s="137">
        <v>0.51172385536963683</v>
      </c>
      <c r="M8" s="137">
        <v>0.51172385536963683</v>
      </c>
      <c r="N8" s="138">
        <v>1</v>
      </c>
      <c r="O8" s="138">
        <v>1</v>
      </c>
    </row>
    <row r="9" spans="1:15" s="139" customFormat="1" ht="33.75" x14ac:dyDescent="0.2">
      <c r="A9" s="134" t="s">
        <v>134</v>
      </c>
      <c r="B9" s="134" t="s">
        <v>135</v>
      </c>
      <c r="C9" s="134" t="s">
        <v>125</v>
      </c>
      <c r="D9" s="134" t="s">
        <v>126</v>
      </c>
      <c r="E9" s="136">
        <v>1203601.98</v>
      </c>
      <c r="F9" s="136">
        <v>1203601.98</v>
      </c>
      <c r="G9" s="136">
        <v>1107646.52</v>
      </c>
      <c r="H9" s="134">
        <v>1</v>
      </c>
      <c r="I9" s="134">
        <v>1</v>
      </c>
      <c r="J9" s="134">
        <v>1</v>
      </c>
      <c r="K9" s="134" t="s">
        <v>127</v>
      </c>
      <c r="L9" s="137">
        <v>0.92027641895371426</v>
      </c>
      <c r="M9" s="137">
        <v>0.92027641895371426</v>
      </c>
      <c r="N9" s="138">
        <v>1</v>
      </c>
      <c r="O9" s="138">
        <v>1</v>
      </c>
    </row>
    <row r="10" spans="1:15" s="139" customFormat="1" ht="33.75" x14ac:dyDescent="0.2">
      <c r="A10" s="134" t="s">
        <v>136</v>
      </c>
      <c r="B10" s="135" t="s">
        <v>137</v>
      </c>
      <c r="C10" s="134" t="s">
        <v>125</v>
      </c>
      <c r="D10" s="134" t="s">
        <v>126</v>
      </c>
      <c r="E10" s="136">
        <v>480780.86</v>
      </c>
      <c r="F10" s="136">
        <v>480780.86</v>
      </c>
      <c r="G10" s="136">
        <v>311133.38</v>
      </c>
      <c r="H10" s="134">
        <v>1</v>
      </c>
      <c r="I10" s="134">
        <v>1</v>
      </c>
      <c r="J10" s="134">
        <v>1</v>
      </c>
      <c r="K10" s="134" t="s">
        <v>127</v>
      </c>
      <c r="L10" s="137">
        <v>0.64714177681698892</v>
      </c>
      <c r="M10" s="137">
        <v>0.64714177681698892</v>
      </c>
      <c r="N10" s="138">
        <v>1</v>
      </c>
      <c r="O10" s="138">
        <v>1</v>
      </c>
    </row>
    <row r="11" spans="1:15" s="139" customFormat="1" ht="33.75" x14ac:dyDescent="0.2">
      <c r="A11" s="134" t="s">
        <v>138</v>
      </c>
      <c r="B11" s="134" t="s">
        <v>139</v>
      </c>
      <c r="C11" s="134" t="s">
        <v>125</v>
      </c>
      <c r="D11" s="134" t="s">
        <v>126</v>
      </c>
      <c r="E11" s="136">
        <v>1784484.06</v>
      </c>
      <c r="F11" s="136">
        <v>1784484.06</v>
      </c>
      <c r="G11" s="136">
        <v>1676062</v>
      </c>
      <c r="H11" s="134">
        <v>1</v>
      </c>
      <c r="I11" s="134">
        <v>1</v>
      </c>
      <c r="J11" s="134">
        <v>1</v>
      </c>
      <c r="K11" s="134" t="s">
        <v>127</v>
      </c>
      <c r="L11" s="137">
        <v>0.93924178846405604</v>
      </c>
      <c r="M11" s="137">
        <v>0.93924178846405604</v>
      </c>
      <c r="N11" s="138">
        <v>1</v>
      </c>
      <c r="O11" s="138">
        <v>1</v>
      </c>
    </row>
    <row r="12" spans="1:15" s="139" customFormat="1" ht="33.75" x14ac:dyDescent="0.2">
      <c r="A12" s="134" t="s">
        <v>140</v>
      </c>
      <c r="B12" s="134" t="s">
        <v>141</v>
      </c>
      <c r="C12" s="134" t="s">
        <v>125</v>
      </c>
      <c r="D12" s="134" t="s">
        <v>126</v>
      </c>
      <c r="E12" s="136">
        <v>1505840.75</v>
      </c>
      <c r="F12" s="136">
        <v>1505840.75</v>
      </c>
      <c r="G12" s="136">
        <v>1157628.8600000001</v>
      </c>
      <c r="H12" s="134">
        <v>1</v>
      </c>
      <c r="I12" s="134">
        <v>1</v>
      </c>
      <c r="J12" s="134">
        <v>1</v>
      </c>
      <c r="K12" s="134" t="s">
        <v>127</v>
      </c>
      <c r="L12" s="137">
        <v>0.76875915331684319</v>
      </c>
      <c r="M12" s="137">
        <v>0.76875915331684319</v>
      </c>
      <c r="N12" s="138">
        <v>1</v>
      </c>
      <c r="O12" s="138">
        <v>1</v>
      </c>
    </row>
    <row r="13" spans="1:15" s="139" customFormat="1" ht="33.75" x14ac:dyDescent="0.2">
      <c r="A13" s="134" t="s">
        <v>142</v>
      </c>
      <c r="B13" s="134" t="s">
        <v>143</v>
      </c>
      <c r="C13" s="134" t="s">
        <v>125</v>
      </c>
      <c r="D13" s="134" t="s">
        <v>126</v>
      </c>
      <c r="E13" s="136">
        <v>1505958.06</v>
      </c>
      <c r="F13" s="136">
        <v>1505958.06</v>
      </c>
      <c r="G13" s="136">
        <v>1354783.22</v>
      </c>
      <c r="H13" s="134">
        <v>1</v>
      </c>
      <c r="I13" s="134">
        <v>1</v>
      </c>
      <c r="J13" s="134">
        <v>1</v>
      </c>
      <c r="K13" s="134" t="s">
        <v>127</v>
      </c>
      <c r="L13" s="137">
        <v>0.89961550456458261</v>
      </c>
      <c r="M13" s="137">
        <v>0.89961550456458261</v>
      </c>
      <c r="N13" s="138">
        <v>1</v>
      </c>
      <c r="O13" s="138">
        <v>1</v>
      </c>
    </row>
    <row r="14" spans="1:15" s="139" customFormat="1" ht="33.75" x14ac:dyDescent="0.2">
      <c r="A14" s="134" t="s">
        <v>144</v>
      </c>
      <c r="B14" s="134" t="s">
        <v>145</v>
      </c>
      <c r="C14" s="134" t="s">
        <v>125</v>
      </c>
      <c r="D14" s="134" t="s">
        <v>126</v>
      </c>
      <c r="E14" s="136">
        <v>2836892.55</v>
      </c>
      <c r="F14" s="136">
        <v>2836892.55</v>
      </c>
      <c r="G14" s="136">
        <v>1156365.94</v>
      </c>
      <c r="H14" s="134">
        <v>1</v>
      </c>
      <c r="I14" s="134">
        <v>1</v>
      </c>
      <c r="J14" s="134">
        <v>1</v>
      </c>
      <c r="K14" s="134" t="s">
        <v>127</v>
      </c>
      <c r="L14" s="137">
        <v>0.40761710907943977</v>
      </c>
      <c r="M14" s="137">
        <v>0.40761710907943977</v>
      </c>
      <c r="N14" s="138">
        <v>1</v>
      </c>
      <c r="O14" s="138">
        <v>1</v>
      </c>
    </row>
    <row r="15" spans="1:15" s="139" customFormat="1" ht="33.75" x14ac:dyDescent="0.2">
      <c r="A15" s="134" t="s">
        <v>146</v>
      </c>
      <c r="B15" s="134" t="s">
        <v>147</v>
      </c>
      <c r="C15" s="134" t="s">
        <v>125</v>
      </c>
      <c r="D15" s="134" t="s">
        <v>126</v>
      </c>
      <c r="E15" s="136">
        <v>417332.22</v>
      </c>
      <c r="F15" s="136">
        <v>417332.22</v>
      </c>
      <c r="G15" s="136">
        <v>123382.23</v>
      </c>
      <c r="H15" s="134">
        <v>1</v>
      </c>
      <c r="I15" s="134">
        <v>1</v>
      </c>
      <c r="J15" s="134">
        <v>1</v>
      </c>
      <c r="K15" s="134" t="s">
        <v>127</v>
      </c>
      <c r="L15" s="137">
        <v>0.29564510978807246</v>
      </c>
      <c r="M15" s="137">
        <v>0.29564510978807246</v>
      </c>
      <c r="N15" s="138">
        <v>1</v>
      </c>
      <c r="O15" s="138">
        <v>1</v>
      </c>
    </row>
    <row r="16" spans="1:15" s="139" customFormat="1" ht="33.75" x14ac:dyDescent="0.2">
      <c r="A16" s="134" t="s">
        <v>148</v>
      </c>
      <c r="B16" s="134" t="s">
        <v>149</v>
      </c>
      <c r="C16" s="134" t="s">
        <v>150</v>
      </c>
      <c r="D16" s="134" t="s">
        <v>126</v>
      </c>
      <c r="E16" s="136">
        <v>280394.69</v>
      </c>
      <c r="F16" s="136">
        <v>280394.69</v>
      </c>
      <c r="G16" s="136">
        <v>272361.58</v>
      </c>
      <c r="H16" s="134">
        <v>1</v>
      </c>
      <c r="I16" s="134">
        <v>1</v>
      </c>
      <c r="J16" s="134">
        <v>1</v>
      </c>
      <c r="K16" s="134" t="s">
        <v>127</v>
      </c>
      <c r="L16" s="137">
        <v>0.97135070567848492</v>
      </c>
      <c r="M16" s="137">
        <v>0.97135070567848492</v>
      </c>
      <c r="N16" s="138">
        <v>1</v>
      </c>
      <c r="O16" s="138">
        <v>1</v>
      </c>
    </row>
    <row r="17" spans="1:15" s="139" customFormat="1" ht="33.75" x14ac:dyDescent="0.2">
      <c r="A17" s="134" t="s">
        <v>151</v>
      </c>
      <c r="B17" s="134" t="s">
        <v>152</v>
      </c>
      <c r="C17" s="134" t="s">
        <v>150</v>
      </c>
      <c r="D17" s="134" t="s">
        <v>126</v>
      </c>
      <c r="E17" s="136">
        <v>1192423.79</v>
      </c>
      <c r="F17" s="136">
        <v>1192423.79</v>
      </c>
      <c r="G17" s="136">
        <v>1166009.21</v>
      </c>
      <c r="H17" s="134">
        <v>1</v>
      </c>
      <c r="I17" s="134">
        <v>1</v>
      </c>
      <c r="J17" s="134">
        <v>1</v>
      </c>
      <c r="K17" s="134" t="s">
        <v>127</v>
      </c>
      <c r="L17" s="137">
        <v>0.97784799311996273</v>
      </c>
      <c r="M17" s="137">
        <v>0.97784799311996273</v>
      </c>
      <c r="N17" s="138">
        <v>1</v>
      </c>
      <c r="O17" s="138">
        <v>1</v>
      </c>
    </row>
    <row r="18" spans="1:15" s="139" customFormat="1" ht="33.75" x14ac:dyDescent="0.2">
      <c r="A18" s="134" t="s">
        <v>153</v>
      </c>
      <c r="B18" s="134" t="s">
        <v>154</v>
      </c>
      <c r="C18" s="134" t="s">
        <v>125</v>
      </c>
      <c r="D18" s="134" t="s">
        <v>126</v>
      </c>
      <c r="E18" s="136">
        <v>1459275.51</v>
      </c>
      <c r="F18" s="136">
        <v>1459275.51</v>
      </c>
      <c r="G18" s="136">
        <v>437782.65</v>
      </c>
      <c r="H18" s="134">
        <v>1</v>
      </c>
      <c r="I18" s="134">
        <v>1</v>
      </c>
      <c r="J18" s="134">
        <v>0.95</v>
      </c>
      <c r="K18" s="134" t="s">
        <v>127</v>
      </c>
      <c r="L18" s="137">
        <v>0.29999999794418536</v>
      </c>
      <c r="M18" s="137">
        <v>0.29999999794418536</v>
      </c>
      <c r="N18" s="138">
        <v>0.95</v>
      </c>
      <c r="O18" s="138">
        <v>0.95</v>
      </c>
    </row>
    <row r="19" spans="1:15" s="139" customFormat="1" ht="33.75" x14ac:dyDescent="0.2">
      <c r="A19" s="134" t="s">
        <v>155</v>
      </c>
      <c r="B19" s="134" t="s">
        <v>156</v>
      </c>
      <c r="C19" s="134" t="s">
        <v>125</v>
      </c>
      <c r="D19" s="134" t="s">
        <v>126</v>
      </c>
      <c r="E19" s="136">
        <v>4516439.1399999997</v>
      </c>
      <c r="F19" s="136">
        <v>4516439.1399999997</v>
      </c>
      <c r="G19" s="136">
        <v>4172749.87</v>
      </c>
      <c r="H19" s="134">
        <v>1</v>
      </c>
      <c r="I19" s="134">
        <v>1</v>
      </c>
      <c r="J19" s="134">
        <v>1</v>
      </c>
      <c r="K19" s="134" t="s">
        <v>127</v>
      </c>
      <c r="L19" s="137">
        <v>0.92390260128690682</v>
      </c>
      <c r="M19" s="137">
        <v>0.92390260128690682</v>
      </c>
      <c r="N19" s="138">
        <v>1</v>
      </c>
      <c r="O19" s="138">
        <v>1</v>
      </c>
    </row>
    <row r="20" spans="1:15" s="139" customFormat="1" ht="33.75" x14ac:dyDescent="0.2">
      <c r="A20" s="134" t="s">
        <v>157</v>
      </c>
      <c r="B20" s="134" t="s">
        <v>158</v>
      </c>
      <c r="C20" s="134" t="s">
        <v>125</v>
      </c>
      <c r="D20" s="134" t="s">
        <v>126</v>
      </c>
      <c r="E20" s="136">
        <v>1492907.68</v>
      </c>
      <c r="F20" s="136">
        <v>1492907.68</v>
      </c>
      <c r="G20" s="136">
        <v>447252.9</v>
      </c>
      <c r="H20" s="134">
        <v>1</v>
      </c>
      <c r="I20" s="134">
        <v>1</v>
      </c>
      <c r="J20" s="134">
        <v>0.05</v>
      </c>
      <c r="K20" s="134" t="s">
        <v>127</v>
      </c>
      <c r="L20" s="137">
        <v>0.29958510227504492</v>
      </c>
      <c r="M20" s="137">
        <v>0.29958510227504492</v>
      </c>
      <c r="N20" s="138">
        <v>0.05</v>
      </c>
      <c r="O20" s="138">
        <v>0.05</v>
      </c>
    </row>
    <row r="21" spans="1:15" s="139" customFormat="1" ht="33.75" x14ac:dyDescent="0.2">
      <c r="A21" s="134" t="s">
        <v>159</v>
      </c>
      <c r="B21" s="134" t="s">
        <v>160</v>
      </c>
      <c r="C21" s="134" t="s">
        <v>125</v>
      </c>
      <c r="D21" s="134" t="s">
        <v>126</v>
      </c>
      <c r="E21" s="136">
        <v>1662460.91</v>
      </c>
      <c r="F21" s="136">
        <v>1662460.91</v>
      </c>
      <c r="G21" s="136">
        <v>0</v>
      </c>
      <c r="H21" s="134">
        <v>1</v>
      </c>
      <c r="I21" s="134">
        <v>1</v>
      </c>
      <c r="J21" s="134">
        <v>0</v>
      </c>
      <c r="K21" s="134" t="s">
        <v>127</v>
      </c>
      <c r="L21" s="137">
        <v>0</v>
      </c>
      <c r="M21" s="137">
        <v>0</v>
      </c>
      <c r="N21" s="138">
        <v>0</v>
      </c>
      <c r="O21" s="138">
        <v>0</v>
      </c>
    </row>
    <row r="22" spans="1:15" s="139" customFormat="1" ht="33.75" x14ac:dyDescent="0.2">
      <c r="A22" s="134" t="s">
        <v>161</v>
      </c>
      <c r="B22" s="134" t="s">
        <v>162</v>
      </c>
      <c r="C22" s="134" t="s">
        <v>125</v>
      </c>
      <c r="D22" s="134" t="s">
        <v>126</v>
      </c>
      <c r="E22" s="136">
        <v>288937.63</v>
      </c>
      <c r="F22" s="136">
        <v>288937.63</v>
      </c>
      <c r="G22" s="136">
        <v>0</v>
      </c>
      <c r="H22" s="134">
        <v>1</v>
      </c>
      <c r="I22" s="134">
        <v>1</v>
      </c>
      <c r="J22" s="134">
        <v>0.5</v>
      </c>
      <c r="K22" s="134" t="s">
        <v>127</v>
      </c>
      <c r="L22" s="137">
        <v>0</v>
      </c>
      <c r="M22" s="137">
        <v>0</v>
      </c>
      <c r="N22" s="138">
        <v>0.5</v>
      </c>
      <c r="O22" s="138">
        <v>0.5</v>
      </c>
    </row>
    <row r="23" spans="1:15" s="139" customFormat="1" ht="33.75" x14ac:dyDescent="0.2">
      <c r="A23" s="134" t="s">
        <v>163</v>
      </c>
      <c r="B23" s="134" t="s">
        <v>164</v>
      </c>
      <c r="C23" s="134" t="s">
        <v>125</v>
      </c>
      <c r="D23" s="134" t="s">
        <v>126</v>
      </c>
      <c r="E23" s="136">
        <v>97122.55</v>
      </c>
      <c r="F23" s="136">
        <v>97122.55</v>
      </c>
      <c r="G23" s="136">
        <v>0</v>
      </c>
      <c r="H23" s="134">
        <v>1</v>
      </c>
      <c r="I23" s="134">
        <v>1</v>
      </c>
      <c r="J23" s="134">
        <v>0.1</v>
      </c>
      <c r="K23" s="134" t="s">
        <v>127</v>
      </c>
      <c r="L23" s="137">
        <v>0</v>
      </c>
      <c r="M23" s="137">
        <v>0</v>
      </c>
      <c r="N23" s="138">
        <v>0.1</v>
      </c>
      <c r="O23" s="138">
        <v>0.1</v>
      </c>
    </row>
    <row r="24" spans="1:15" s="139" customFormat="1" ht="33.75" x14ac:dyDescent="0.2">
      <c r="A24" s="134" t="s">
        <v>165</v>
      </c>
      <c r="B24" s="134" t="s">
        <v>166</v>
      </c>
      <c r="C24" s="134" t="s">
        <v>125</v>
      </c>
      <c r="D24" s="134" t="s">
        <v>126</v>
      </c>
      <c r="E24" s="136">
        <v>97122.55</v>
      </c>
      <c r="F24" s="136">
        <v>97122.55</v>
      </c>
      <c r="G24" s="136">
        <v>0</v>
      </c>
      <c r="H24" s="134">
        <v>1</v>
      </c>
      <c r="I24" s="134">
        <v>1</v>
      </c>
      <c r="J24" s="134">
        <v>0.1</v>
      </c>
      <c r="K24" s="134" t="s">
        <v>127</v>
      </c>
      <c r="L24" s="137">
        <v>0</v>
      </c>
      <c r="M24" s="137">
        <v>0</v>
      </c>
      <c r="N24" s="138">
        <v>0.1</v>
      </c>
      <c r="O24" s="138">
        <v>0.1</v>
      </c>
    </row>
    <row r="25" spans="1:15" s="139" customFormat="1" ht="33.75" x14ac:dyDescent="0.2">
      <c r="A25" s="134" t="s">
        <v>167</v>
      </c>
      <c r="B25" s="134" t="s">
        <v>168</v>
      </c>
      <c r="C25" s="134" t="s">
        <v>125</v>
      </c>
      <c r="D25" s="134" t="s">
        <v>126</v>
      </c>
      <c r="E25" s="136">
        <v>128325</v>
      </c>
      <c r="F25" s="136">
        <v>128325</v>
      </c>
      <c r="G25" s="136">
        <v>0</v>
      </c>
      <c r="H25" s="134">
        <v>1</v>
      </c>
      <c r="I25" s="134">
        <v>1</v>
      </c>
      <c r="J25" s="134">
        <v>0</v>
      </c>
      <c r="K25" s="134" t="s">
        <v>127</v>
      </c>
      <c r="L25" s="137">
        <v>0</v>
      </c>
      <c r="M25" s="137">
        <v>0</v>
      </c>
      <c r="N25" s="138">
        <v>0</v>
      </c>
      <c r="O25" s="138">
        <v>0</v>
      </c>
    </row>
    <row r="26" spans="1:15" s="139" customFormat="1" ht="33.75" x14ac:dyDescent="0.2">
      <c r="A26" s="134" t="s">
        <v>169</v>
      </c>
      <c r="B26" s="134" t="s">
        <v>170</v>
      </c>
      <c r="C26" s="134" t="s">
        <v>125</v>
      </c>
      <c r="D26" s="134" t="s">
        <v>126</v>
      </c>
      <c r="E26" s="136">
        <v>508666.29</v>
      </c>
      <c r="F26" s="136">
        <v>508666.29</v>
      </c>
      <c r="G26" s="136">
        <v>152599.89000000001</v>
      </c>
      <c r="H26" s="134">
        <v>1</v>
      </c>
      <c r="I26" s="134">
        <v>1</v>
      </c>
      <c r="J26" s="134">
        <v>1</v>
      </c>
      <c r="K26" s="134" t="s">
        <v>127</v>
      </c>
      <c r="L26" s="137">
        <v>0.30000000589777637</v>
      </c>
      <c r="M26" s="137">
        <v>0.30000000589777637</v>
      </c>
      <c r="N26" s="138">
        <v>1</v>
      </c>
      <c r="O26" s="138">
        <v>1</v>
      </c>
    </row>
    <row r="27" spans="1:15" s="139" customFormat="1" ht="33.75" x14ac:dyDescent="0.2">
      <c r="A27" s="134" t="s">
        <v>171</v>
      </c>
      <c r="B27" s="134" t="s">
        <v>172</v>
      </c>
      <c r="C27" s="134" t="s">
        <v>125</v>
      </c>
      <c r="D27" s="134" t="s">
        <v>126</v>
      </c>
      <c r="E27" s="136">
        <v>370265.37</v>
      </c>
      <c r="F27" s="136">
        <v>370265.37</v>
      </c>
      <c r="G27" s="136">
        <v>111078.38</v>
      </c>
      <c r="H27" s="134">
        <v>1</v>
      </c>
      <c r="I27" s="134">
        <v>1</v>
      </c>
      <c r="J27" s="134">
        <v>1</v>
      </c>
      <c r="K27" s="134" t="s">
        <v>127</v>
      </c>
      <c r="L27" s="137">
        <v>0.29999667535746055</v>
      </c>
      <c r="M27" s="137">
        <v>0.29999667535746055</v>
      </c>
      <c r="N27" s="138">
        <v>1</v>
      </c>
      <c r="O27" s="138">
        <v>1</v>
      </c>
    </row>
    <row r="28" spans="1:15" s="139" customFormat="1" ht="33.75" x14ac:dyDescent="0.2">
      <c r="A28" s="134" t="s">
        <v>173</v>
      </c>
      <c r="B28" s="134" t="s">
        <v>174</v>
      </c>
      <c r="C28" s="134" t="s">
        <v>125</v>
      </c>
      <c r="D28" s="134" t="s">
        <v>126</v>
      </c>
      <c r="E28" s="136">
        <v>320835.89</v>
      </c>
      <c r="F28" s="136">
        <v>320835.89</v>
      </c>
      <c r="G28" s="136">
        <v>96250.43</v>
      </c>
      <c r="H28" s="134">
        <v>1</v>
      </c>
      <c r="I28" s="134">
        <v>1</v>
      </c>
      <c r="J28" s="134">
        <v>1</v>
      </c>
      <c r="K28" s="134" t="s">
        <v>127</v>
      </c>
      <c r="L28" s="137">
        <v>0.29999894961875989</v>
      </c>
      <c r="M28" s="137">
        <v>0.29999894961875989</v>
      </c>
      <c r="N28" s="138">
        <v>1</v>
      </c>
      <c r="O28" s="138">
        <v>1</v>
      </c>
    </row>
    <row r="29" spans="1:15" s="139" customFormat="1" ht="33.75" x14ac:dyDescent="0.2">
      <c r="A29" s="134" t="s">
        <v>175</v>
      </c>
      <c r="B29" s="134" t="s">
        <v>176</v>
      </c>
      <c r="C29" s="134" t="s">
        <v>125</v>
      </c>
      <c r="D29" s="134" t="s">
        <v>126</v>
      </c>
      <c r="E29" s="136">
        <v>632574.61</v>
      </c>
      <c r="F29" s="136">
        <v>632574.61</v>
      </c>
      <c r="G29" s="136">
        <v>188006.96</v>
      </c>
      <c r="H29" s="134">
        <v>1</v>
      </c>
      <c r="I29" s="134">
        <v>1</v>
      </c>
      <c r="J29" s="134">
        <v>1</v>
      </c>
      <c r="K29" s="134" t="s">
        <v>127</v>
      </c>
      <c r="L29" s="137">
        <v>0.29720914660169495</v>
      </c>
      <c r="M29" s="137">
        <v>0.29720914660169495</v>
      </c>
      <c r="N29" s="138">
        <v>1</v>
      </c>
      <c r="O29" s="138">
        <v>1</v>
      </c>
    </row>
    <row r="30" spans="1:15" s="139" customFormat="1" ht="33.75" x14ac:dyDescent="0.2">
      <c r="A30" s="134" t="s">
        <v>177</v>
      </c>
      <c r="B30" s="134" t="s">
        <v>178</v>
      </c>
      <c r="C30" s="134" t="s">
        <v>125</v>
      </c>
      <c r="D30" s="134" t="s">
        <v>126</v>
      </c>
      <c r="E30" s="136">
        <v>81200</v>
      </c>
      <c r="F30" s="136">
        <v>81200</v>
      </c>
      <c r="G30" s="136">
        <v>23231.200000000001</v>
      </c>
      <c r="H30" s="134">
        <v>1</v>
      </c>
      <c r="I30" s="134">
        <v>1</v>
      </c>
      <c r="J30" s="134">
        <v>1</v>
      </c>
      <c r="K30" s="134" t="s">
        <v>127</v>
      </c>
      <c r="L30" s="137">
        <v>0.28609852216748771</v>
      </c>
      <c r="M30" s="137">
        <v>0.28609852216748771</v>
      </c>
      <c r="N30" s="138">
        <v>1</v>
      </c>
      <c r="O30" s="138">
        <v>1</v>
      </c>
    </row>
    <row r="31" spans="1:15" s="139" customFormat="1" ht="33.75" x14ac:dyDescent="0.2">
      <c r="A31" s="134" t="s">
        <v>179</v>
      </c>
      <c r="B31" s="134" t="s">
        <v>180</v>
      </c>
      <c r="C31" s="134" t="s">
        <v>125</v>
      </c>
      <c r="D31" s="134" t="s">
        <v>126</v>
      </c>
      <c r="E31" s="136">
        <v>760117.64</v>
      </c>
      <c r="F31" s="136">
        <v>760117.64</v>
      </c>
      <c r="G31" s="136">
        <v>392362.46</v>
      </c>
      <c r="H31" s="134">
        <v>1</v>
      </c>
      <c r="I31" s="134">
        <v>1</v>
      </c>
      <c r="J31" s="134">
        <v>0.9</v>
      </c>
      <c r="K31" s="134" t="s">
        <v>127</v>
      </c>
      <c r="L31" s="137">
        <v>0.51618649450103538</v>
      </c>
      <c r="M31" s="137">
        <v>0.51618649450103538</v>
      </c>
      <c r="N31" s="138">
        <v>0.9</v>
      </c>
      <c r="O31" s="138">
        <v>0.9</v>
      </c>
    </row>
    <row r="32" spans="1:15" s="139" customFormat="1" ht="33.75" x14ac:dyDescent="0.2">
      <c r="A32" s="134" t="s">
        <v>181</v>
      </c>
      <c r="B32" s="134" t="s">
        <v>182</v>
      </c>
      <c r="C32" s="134" t="s">
        <v>125</v>
      </c>
      <c r="D32" s="134" t="s">
        <v>126</v>
      </c>
      <c r="E32" s="136">
        <v>727850.26</v>
      </c>
      <c r="F32" s="136">
        <v>727850.26</v>
      </c>
      <c r="G32" s="136">
        <v>409238.87</v>
      </c>
      <c r="H32" s="134">
        <v>1</v>
      </c>
      <c r="I32" s="134">
        <v>1</v>
      </c>
      <c r="J32" s="134">
        <v>0.93</v>
      </c>
      <c r="K32" s="134" t="s">
        <v>127</v>
      </c>
      <c r="L32" s="137">
        <v>0.56225695378607132</v>
      </c>
      <c r="M32" s="137">
        <v>0.56225695378607132</v>
      </c>
      <c r="N32" s="138">
        <v>0.93</v>
      </c>
      <c r="O32" s="138">
        <v>0.93</v>
      </c>
    </row>
    <row r="33" spans="1:15" s="139" customFormat="1" ht="33.75" x14ac:dyDescent="0.2">
      <c r="A33" s="134" t="s">
        <v>183</v>
      </c>
      <c r="B33" s="134" t="s">
        <v>184</v>
      </c>
      <c r="C33" s="134" t="s">
        <v>125</v>
      </c>
      <c r="D33" s="134" t="s">
        <v>126</v>
      </c>
      <c r="E33" s="136">
        <v>568801</v>
      </c>
      <c r="F33" s="136">
        <v>568801</v>
      </c>
      <c r="G33" s="136">
        <v>170640.3</v>
      </c>
      <c r="H33" s="134">
        <v>1</v>
      </c>
      <c r="I33" s="134">
        <v>1</v>
      </c>
      <c r="J33" s="134">
        <v>0.5</v>
      </c>
      <c r="K33" s="134" t="s">
        <v>127</v>
      </c>
      <c r="L33" s="137">
        <v>0.3</v>
      </c>
      <c r="M33" s="137">
        <v>0.3</v>
      </c>
      <c r="N33" s="138">
        <v>0.5</v>
      </c>
      <c r="O33" s="138">
        <v>0.5</v>
      </c>
    </row>
    <row r="34" spans="1:15" s="139" customFormat="1" ht="33.75" x14ac:dyDescent="0.2">
      <c r="A34" s="134" t="s">
        <v>185</v>
      </c>
      <c r="B34" s="134" t="s">
        <v>186</v>
      </c>
      <c r="C34" s="134" t="s">
        <v>125</v>
      </c>
      <c r="D34" s="134" t="s">
        <v>126</v>
      </c>
      <c r="E34" s="136">
        <v>849969.83</v>
      </c>
      <c r="F34" s="136">
        <v>849969.83</v>
      </c>
      <c r="G34" s="136">
        <v>233152.93</v>
      </c>
      <c r="H34" s="134">
        <v>1</v>
      </c>
      <c r="I34" s="134">
        <v>1</v>
      </c>
      <c r="J34" s="134">
        <v>0.5</v>
      </c>
      <c r="K34" s="134" t="s">
        <v>127</v>
      </c>
      <c r="L34" s="137">
        <v>0.27430730100149553</v>
      </c>
      <c r="M34" s="137">
        <v>0.27430730100149553</v>
      </c>
      <c r="N34" s="138">
        <v>0.5</v>
      </c>
      <c r="O34" s="138">
        <v>0.5</v>
      </c>
    </row>
    <row r="35" spans="1:15" s="139" customFormat="1" ht="33.75" x14ac:dyDescent="0.2">
      <c r="A35" s="134" t="s">
        <v>187</v>
      </c>
      <c r="B35" s="134" t="s">
        <v>188</v>
      </c>
      <c r="C35" s="134" t="s">
        <v>150</v>
      </c>
      <c r="D35" s="134" t="s">
        <v>126</v>
      </c>
      <c r="E35" s="136">
        <v>4579592.49</v>
      </c>
      <c r="F35" s="136">
        <v>4579592.49</v>
      </c>
      <c r="G35" s="136">
        <v>2220341.66</v>
      </c>
      <c r="H35" s="134">
        <v>1</v>
      </c>
      <c r="I35" s="134">
        <v>1</v>
      </c>
      <c r="J35" s="134">
        <v>1</v>
      </c>
      <c r="K35" s="134" t="s">
        <v>127</v>
      </c>
      <c r="L35" s="137">
        <v>0.48483389403060184</v>
      </c>
      <c r="M35" s="137">
        <v>0.48483389403060184</v>
      </c>
      <c r="N35" s="138">
        <v>1</v>
      </c>
      <c r="O35" s="138">
        <v>1</v>
      </c>
    </row>
    <row r="36" spans="1:15" s="139" customFormat="1" ht="33.75" x14ac:dyDescent="0.2">
      <c r="A36" s="134" t="s">
        <v>189</v>
      </c>
      <c r="B36" s="134" t="s">
        <v>190</v>
      </c>
      <c r="C36" s="134" t="s">
        <v>125</v>
      </c>
      <c r="D36" s="134" t="s">
        <v>126</v>
      </c>
      <c r="E36" s="136">
        <v>285254.90000000002</v>
      </c>
      <c r="F36" s="136">
        <v>285254.90000000002</v>
      </c>
      <c r="G36" s="136">
        <v>85074.33</v>
      </c>
      <c r="H36" s="134">
        <v>1</v>
      </c>
      <c r="I36" s="134">
        <v>1</v>
      </c>
      <c r="J36" s="134">
        <v>0.96</v>
      </c>
      <c r="K36" s="134" t="s">
        <v>127</v>
      </c>
      <c r="L36" s="137">
        <v>0.2982396796689557</v>
      </c>
      <c r="M36" s="137">
        <v>0.2982396796689557</v>
      </c>
      <c r="N36" s="138">
        <v>0.96</v>
      </c>
      <c r="O36" s="138">
        <v>0.96</v>
      </c>
    </row>
    <row r="37" spans="1:15" s="139" customFormat="1" ht="33.75" x14ac:dyDescent="0.2">
      <c r="A37" s="134" t="s">
        <v>191</v>
      </c>
      <c r="B37" s="134" t="s">
        <v>192</v>
      </c>
      <c r="C37" s="134" t="s">
        <v>125</v>
      </c>
      <c r="D37" s="134" t="s">
        <v>126</v>
      </c>
      <c r="E37" s="136">
        <v>537652.14</v>
      </c>
      <c r="F37" s="136">
        <v>537652.14</v>
      </c>
      <c r="G37" s="136">
        <v>160113.14000000001</v>
      </c>
      <c r="H37" s="134">
        <v>1</v>
      </c>
      <c r="I37" s="134">
        <v>1</v>
      </c>
      <c r="J37" s="134">
        <v>0.98</v>
      </c>
      <c r="K37" s="134" t="s">
        <v>127</v>
      </c>
      <c r="L37" s="137">
        <v>0.29780061881647119</v>
      </c>
      <c r="M37" s="137">
        <v>0.29780061881647119</v>
      </c>
      <c r="N37" s="138">
        <v>0.98</v>
      </c>
      <c r="O37" s="138">
        <v>0.98</v>
      </c>
    </row>
    <row r="38" spans="1:15" s="139" customFormat="1" ht="33.75" x14ac:dyDescent="0.2">
      <c r="A38" s="134" t="s">
        <v>193</v>
      </c>
      <c r="B38" s="134" t="s">
        <v>194</v>
      </c>
      <c r="C38" s="134" t="s">
        <v>125</v>
      </c>
      <c r="D38" s="134" t="s">
        <v>126</v>
      </c>
      <c r="E38" s="136">
        <v>301421.88</v>
      </c>
      <c r="F38" s="136">
        <v>301421.88</v>
      </c>
      <c r="G38" s="136">
        <v>0</v>
      </c>
      <c r="H38" s="134">
        <v>1</v>
      </c>
      <c r="I38" s="134">
        <v>1</v>
      </c>
      <c r="J38" s="134">
        <v>0</v>
      </c>
      <c r="K38" s="134" t="s">
        <v>127</v>
      </c>
      <c r="L38" s="137">
        <v>0</v>
      </c>
      <c r="M38" s="137">
        <v>0</v>
      </c>
      <c r="N38" s="138">
        <v>0</v>
      </c>
      <c r="O38" s="138">
        <v>0</v>
      </c>
    </row>
    <row r="39" spans="1:15" s="139" customFormat="1" ht="33.75" x14ac:dyDescent="0.2">
      <c r="A39" s="134" t="s">
        <v>195</v>
      </c>
      <c r="B39" s="134" t="s">
        <v>196</v>
      </c>
      <c r="C39" s="134" t="s">
        <v>125</v>
      </c>
      <c r="D39" s="134" t="s">
        <v>126</v>
      </c>
      <c r="E39" s="136">
        <v>373990.5</v>
      </c>
      <c r="F39" s="136">
        <v>373990.5</v>
      </c>
      <c r="G39" s="136">
        <v>111971.63</v>
      </c>
      <c r="H39" s="134">
        <v>1</v>
      </c>
      <c r="I39" s="134">
        <v>1</v>
      </c>
      <c r="J39" s="134">
        <v>0.98</v>
      </c>
      <c r="K39" s="134" t="s">
        <v>127</v>
      </c>
      <c r="L39" s="137">
        <v>0.29939699003049541</v>
      </c>
      <c r="M39" s="137">
        <v>0.29939699003049541</v>
      </c>
      <c r="N39" s="138">
        <v>0.98</v>
      </c>
      <c r="O39" s="138">
        <v>0.98</v>
      </c>
    </row>
    <row r="40" spans="1:15" s="139" customFormat="1" ht="33.75" x14ac:dyDescent="0.2">
      <c r="A40" s="134" t="s">
        <v>197</v>
      </c>
      <c r="B40" s="134" t="s">
        <v>198</v>
      </c>
      <c r="C40" s="134" t="s">
        <v>125</v>
      </c>
      <c r="D40" s="134" t="s">
        <v>126</v>
      </c>
      <c r="E40" s="136">
        <v>634133.36</v>
      </c>
      <c r="F40" s="136">
        <v>634133.36</v>
      </c>
      <c r="G40" s="136">
        <v>189719.9</v>
      </c>
      <c r="H40" s="134">
        <v>1</v>
      </c>
      <c r="I40" s="134">
        <v>1</v>
      </c>
      <c r="J40" s="134">
        <v>0.98</v>
      </c>
      <c r="K40" s="134" t="s">
        <v>127</v>
      </c>
      <c r="L40" s="137">
        <v>0.29917981290244688</v>
      </c>
      <c r="M40" s="137">
        <v>0.29917981290244688</v>
      </c>
      <c r="N40" s="138">
        <v>0.98</v>
      </c>
      <c r="O40" s="138">
        <v>0.98</v>
      </c>
    </row>
    <row r="41" spans="1:15" s="139" customFormat="1" ht="33.75" x14ac:dyDescent="0.2">
      <c r="A41" s="134" t="s">
        <v>199</v>
      </c>
      <c r="B41" s="134" t="s">
        <v>200</v>
      </c>
      <c r="C41" s="134" t="s">
        <v>125</v>
      </c>
      <c r="D41" s="134" t="s">
        <v>126</v>
      </c>
      <c r="E41" s="136">
        <v>517344.48</v>
      </c>
      <c r="F41" s="136">
        <v>517344.48</v>
      </c>
      <c r="G41" s="136">
        <v>154890.51</v>
      </c>
      <c r="H41" s="134">
        <v>1</v>
      </c>
      <c r="I41" s="134">
        <v>1</v>
      </c>
      <c r="J41" s="134">
        <v>0.45</v>
      </c>
      <c r="K41" s="134" t="s">
        <v>127</v>
      </c>
      <c r="L41" s="137">
        <v>0.2993953081320207</v>
      </c>
      <c r="M41" s="137">
        <v>0.2993953081320207</v>
      </c>
      <c r="N41" s="138">
        <v>0.45</v>
      </c>
      <c r="O41" s="138">
        <v>0.45</v>
      </c>
    </row>
    <row r="42" spans="1:15" s="139" customFormat="1" ht="33.75" x14ac:dyDescent="0.2">
      <c r="A42" s="134" t="s">
        <v>201</v>
      </c>
      <c r="B42" s="134" t="s">
        <v>202</v>
      </c>
      <c r="C42" s="134" t="s">
        <v>125</v>
      </c>
      <c r="D42" s="134" t="s">
        <v>126</v>
      </c>
      <c r="E42" s="136">
        <v>271710.39</v>
      </c>
      <c r="F42" s="136">
        <v>271710.39</v>
      </c>
      <c r="G42" s="136">
        <v>81455.38</v>
      </c>
      <c r="H42" s="134">
        <v>1</v>
      </c>
      <c r="I42" s="134">
        <v>1</v>
      </c>
      <c r="J42" s="134">
        <v>0.45</v>
      </c>
      <c r="K42" s="134" t="s">
        <v>127</v>
      </c>
      <c r="L42" s="140">
        <v>0.29978750536554749</v>
      </c>
      <c r="M42" s="141">
        <v>0.29978750536554749</v>
      </c>
      <c r="N42" s="142">
        <v>0.45</v>
      </c>
      <c r="O42" s="143">
        <v>0.45</v>
      </c>
    </row>
    <row r="43" spans="1:15" s="139" customFormat="1" ht="33.75" x14ac:dyDescent="0.2">
      <c r="A43" s="134" t="s">
        <v>203</v>
      </c>
      <c r="B43" s="134" t="s">
        <v>204</v>
      </c>
      <c r="C43" s="134" t="s">
        <v>125</v>
      </c>
      <c r="D43" s="134" t="s">
        <v>126</v>
      </c>
      <c r="E43" s="136">
        <v>167987.93</v>
      </c>
      <c r="F43" s="136">
        <v>167987.93</v>
      </c>
      <c r="G43" s="136">
        <v>50396.38</v>
      </c>
      <c r="H43" s="134">
        <v>1</v>
      </c>
      <c r="I43" s="134">
        <v>1</v>
      </c>
      <c r="J43" s="134">
        <v>0.8</v>
      </c>
      <c r="K43" s="134" t="s">
        <v>127</v>
      </c>
      <c r="L43" s="137">
        <v>0.30000000595280862</v>
      </c>
      <c r="M43" s="137">
        <v>0.30000000595280862</v>
      </c>
      <c r="N43" s="138">
        <v>0.8</v>
      </c>
      <c r="O43" s="138">
        <v>0.8</v>
      </c>
    </row>
    <row r="44" spans="1:15" s="139" customFormat="1" ht="33.75" x14ac:dyDescent="0.2">
      <c r="A44" s="134" t="s">
        <v>205</v>
      </c>
      <c r="B44" s="134" t="s">
        <v>206</v>
      </c>
      <c r="C44" s="134" t="s">
        <v>125</v>
      </c>
      <c r="D44" s="134" t="s">
        <v>126</v>
      </c>
      <c r="E44" s="136">
        <v>401915.94</v>
      </c>
      <c r="F44" s="136">
        <v>401915.94</v>
      </c>
      <c r="G44" s="136">
        <v>120574.78</v>
      </c>
      <c r="H44" s="134">
        <v>1</v>
      </c>
      <c r="I44" s="134">
        <v>1</v>
      </c>
      <c r="J44" s="134">
        <v>0.7</v>
      </c>
      <c r="K44" s="134" t="s">
        <v>127</v>
      </c>
      <c r="L44" s="137">
        <v>0.29999999502383506</v>
      </c>
      <c r="M44" s="137">
        <v>0.29999999502383506</v>
      </c>
      <c r="N44" s="138">
        <v>0.7</v>
      </c>
      <c r="O44" s="138">
        <v>0.7</v>
      </c>
    </row>
    <row r="45" spans="1:15" s="139" customFormat="1" ht="33.75" x14ac:dyDescent="0.2">
      <c r="A45" s="134" t="s">
        <v>207</v>
      </c>
      <c r="B45" s="134" t="s">
        <v>208</v>
      </c>
      <c r="C45" s="134" t="s">
        <v>125</v>
      </c>
      <c r="D45" s="134" t="s">
        <v>126</v>
      </c>
      <c r="E45" s="136">
        <v>209863.2</v>
      </c>
      <c r="F45" s="136">
        <v>209863.2</v>
      </c>
      <c r="G45" s="136">
        <v>62958.96</v>
      </c>
      <c r="H45" s="134">
        <v>1</v>
      </c>
      <c r="I45" s="134">
        <v>1</v>
      </c>
      <c r="J45" s="134">
        <v>0.4</v>
      </c>
      <c r="K45" s="134" t="s">
        <v>127</v>
      </c>
      <c r="L45" s="137">
        <v>0.3</v>
      </c>
      <c r="M45" s="137">
        <v>0.3</v>
      </c>
      <c r="N45" s="138">
        <v>0.4</v>
      </c>
      <c r="O45" s="138">
        <v>0.4</v>
      </c>
    </row>
    <row r="46" spans="1:15" s="139" customFormat="1" ht="33.75" x14ac:dyDescent="0.2">
      <c r="A46" s="134" t="s">
        <v>209</v>
      </c>
      <c r="B46" s="134" t="s">
        <v>210</v>
      </c>
      <c r="C46" s="134" t="s">
        <v>125</v>
      </c>
      <c r="D46" s="134" t="s">
        <v>126</v>
      </c>
      <c r="E46" s="136">
        <v>216884.91</v>
      </c>
      <c r="F46" s="136">
        <v>216884.91</v>
      </c>
      <c r="G46" s="136">
        <v>65065.47</v>
      </c>
      <c r="H46" s="134">
        <v>1</v>
      </c>
      <c r="I46" s="134">
        <v>1</v>
      </c>
      <c r="J46" s="134">
        <v>0.45</v>
      </c>
      <c r="K46" s="134" t="s">
        <v>127</v>
      </c>
      <c r="L46" s="137">
        <v>0.29999998616777901</v>
      </c>
      <c r="M46" s="137">
        <v>0.29999998616777901</v>
      </c>
      <c r="N46" s="138">
        <v>0.45</v>
      </c>
      <c r="O46" s="138">
        <v>0.45</v>
      </c>
    </row>
    <row r="47" spans="1:15" s="139" customFormat="1" ht="33.75" x14ac:dyDescent="0.2">
      <c r="A47" s="134" t="s">
        <v>211</v>
      </c>
      <c r="B47" s="134" t="s">
        <v>212</v>
      </c>
      <c r="C47" s="134" t="s">
        <v>125</v>
      </c>
      <c r="D47" s="134" t="s">
        <v>126</v>
      </c>
      <c r="E47" s="136">
        <v>274256.39</v>
      </c>
      <c r="F47" s="136">
        <v>274256.39</v>
      </c>
      <c r="G47" s="136">
        <v>82276.92</v>
      </c>
      <c r="H47" s="134">
        <v>1</v>
      </c>
      <c r="I47" s="134">
        <v>1</v>
      </c>
      <c r="J47" s="134">
        <v>0.6</v>
      </c>
      <c r="K47" s="134" t="s">
        <v>127</v>
      </c>
      <c r="L47" s="137">
        <v>0.30000001093866946</v>
      </c>
      <c r="M47" s="137">
        <v>0.30000001093866946</v>
      </c>
      <c r="N47" s="138">
        <v>0.6</v>
      </c>
      <c r="O47" s="138">
        <v>0.6</v>
      </c>
    </row>
    <row r="48" spans="1:15" s="139" customFormat="1" ht="33.75" x14ac:dyDescent="0.2">
      <c r="A48" s="134" t="s">
        <v>213</v>
      </c>
      <c r="B48" s="134" t="s">
        <v>214</v>
      </c>
      <c r="C48" s="134" t="s">
        <v>125</v>
      </c>
      <c r="D48" s="134" t="s">
        <v>126</v>
      </c>
      <c r="E48" s="136">
        <v>222924.4</v>
      </c>
      <c r="F48" s="136">
        <v>222924.4</v>
      </c>
      <c r="G48" s="136">
        <v>66877.320000000007</v>
      </c>
      <c r="H48" s="134">
        <v>1</v>
      </c>
      <c r="I48" s="134">
        <v>1</v>
      </c>
      <c r="J48" s="134">
        <v>0.25</v>
      </c>
      <c r="K48" s="134" t="s">
        <v>127</v>
      </c>
      <c r="L48" s="137">
        <v>0.30000000000000004</v>
      </c>
      <c r="M48" s="137">
        <v>0.30000000000000004</v>
      </c>
      <c r="N48" s="138">
        <v>0.25</v>
      </c>
      <c r="O48" s="138">
        <v>0.25</v>
      </c>
    </row>
    <row r="49" spans="1:15" s="139" customFormat="1" ht="33.75" x14ac:dyDescent="0.2">
      <c r="A49" s="134" t="s">
        <v>215</v>
      </c>
      <c r="B49" s="134" t="s">
        <v>216</v>
      </c>
      <c r="C49" s="134" t="s">
        <v>125</v>
      </c>
      <c r="D49" s="134" t="s">
        <v>126</v>
      </c>
      <c r="E49" s="136">
        <v>449696.07</v>
      </c>
      <c r="F49" s="136">
        <v>449696.07</v>
      </c>
      <c r="G49" s="136">
        <v>133586.6</v>
      </c>
      <c r="H49" s="134">
        <v>1</v>
      </c>
      <c r="I49" s="134">
        <v>1</v>
      </c>
      <c r="J49" s="134">
        <v>0.9</v>
      </c>
      <c r="K49" s="134" t="s">
        <v>127</v>
      </c>
      <c r="L49" s="137">
        <v>0.29705974526306178</v>
      </c>
      <c r="M49" s="137">
        <v>0.29705974526306178</v>
      </c>
      <c r="N49" s="138">
        <v>0.9</v>
      </c>
      <c r="O49" s="138">
        <v>0.9</v>
      </c>
    </row>
    <row r="50" spans="1:15" s="139" customFormat="1" ht="33.75" x14ac:dyDescent="0.2">
      <c r="A50" s="134" t="s">
        <v>217</v>
      </c>
      <c r="B50" s="134" t="s">
        <v>218</v>
      </c>
      <c r="C50" s="134" t="s">
        <v>125</v>
      </c>
      <c r="D50" s="134" t="s">
        <v>126</v>
      </c>
      <c r="E50" s="136">
        <v>633427.5</v>
      </c>
      <c r="F50" s="136">
        <v>633427.5</v>
      </c>
      <c r="G50" s="136">
        <v>190028.25</v>
      </c>
      <c r="H50" s="134">
        <v>1</v>
      </c>
      <c r="I50" s="134">
        <v>1</v>
      </c>
      <c r="J50" s="134">
        <v>0.8</v>
      </c>
      <c r="K50" s="134" t="s">
        <v>127</v>
      </c>
      <c r="L50" s="137">
        <v>0.3</v>
      </c>
      <c r="M50" s="137">
        <v>0.3</v>
      </c>
      <c r="N50" s="138">
        <v>0.8</v>
      </c>
      <c r="O50" s="138">
        <v>0.8</v>
      </c>
    </row>
    <row r="51" spans="1:15" s="139" customFormat="1" ht="33.75" x14ac:dyDescent="0.2">
      <c r="A51" s="134" t="s">
        <v>219</v>
      </c>
      <c r="B51" s="134" t="s">
        <v>220</v>
      </c>
      <c r="C51" s="134" t="s">
        <v>125</v>
      </c>
      <c r="D51" s="134" t="s">
        <v>126</v>
      </c>
      <c r="E51" s="136">
        <v>1155211.32</v>
      </c>
      <c r="F51" s="136">
        <v>1155211.32</v>
      </c>
      <c r="G51" s="136">
        <v>346418.5</v>
      </c>
      <c r="H51" s="134">
        <v>1</v>
      </c>
      <c r="I51" s="134">
        <v>1</v>
      </c>
      <c r="J51" s="134">
        <v>0.95</v>
      </c>
      <c r="K51" s="134" t="s">
        <v>127</v>
      </c>
      <c r="L51" s="137">
        <v>0.29987457186621058</v>
      </c>
      <c r="M51" s="137">
        <v>0.29987457186621058</v>
      </c>
      <c r="N51" s="138">
        <v>0.95</v>
      </c>
      <c r="O51" s="138">
        <v>0.95</v>
      </c>
    </row>
    <row r="52" spans="1:15" s="139" customFormat="1" ht="33.75" x14ac:dyDescent="0.2">
      <c r="A52" s="134" t="s">
        <v>221</v>
      </c>
      <c r="B52" s="134" t="s">
        <v>222</v>
      </c>
      <c r="C52" s="134" t="s">
        <v>125</v>
      </c>
      <c r="D52" s="134" t="s">
        <v>126</v>
      </c>
      <c r="E52" s="136">
        <v>344788.68</v>
      </c>
      <c r="F52" s="136">
        <v>344788.68</v>
      </c>
      <c r="G52" s="136">
        <v>103401.03</v>
      </c>
      <c r="H52" s="134">
        <v>1</v>
      </c>
      <c r="I52" s="134">
        <v>1</v>
      </c>
      <c r="J52" s="134">
        <v>0.4</v>
      </c>
      <c r="K52" s="134" t="s">
        <v>127</v>
      </c>
      <c r="L52" s="137">
        <v>0.29989682375883109</v>
      </c>
      <c r="M52" s="137">
        <v>0.29989682375883109</v>
      </c>
      <c r="N52" s="138">
        <v>0.4</v>
      </c>
      <c r="O52" s="138">
        <v>0.4</v>
      </c>
    </row>
    <row r="53" spans="1:15" s="139" customFormat="1" ht="33.75" x14ac:dyDescent="0.2">
      <c r="A53" s="134" t="s">
        <v>223</v>
      </c>
      <c r="B53" s="134" t="s">
        <v>224</v>
      </c>
      <c r="C53" s="134" t="s">
        <v>125</v>
      </c>
      <c r="D53" s="134" t="s">
        <v>126</v>
      </c>
      <c r="E53" s="136">
        <v>2300000</v>
      </c>
      <c r="F53" s="136">
        <v>2300000</v>
      </c>
      <c r="G53" s="136">
        <v>953352.34</v>
      </c>
      <c r="H53" s="134">
        <v>1</v>
      </c>
      <c r="I53" s="134">
        <v>1</v>
      </c>
      <c r="J53" s="134">
        <v>1</v>
      </c>
      <c r="K53" s="134" t="s">
        <v>127</v>
      </c>
      <c r="L53" s="137">
        <v>0.41450101739130435</v>
      </c>
      <c r="M53" s="137">
        <v>0.41450101739130435</v>
      </c>
      <c r="N53" s="138">
        <v>1</v>
      </c>
      <c r="O53" s="138">
        <v>1</v>
      </c>
    </row>
    <row r="54" spans="1:15" s="139" customFormat="1" ht="33.75" x14ac:dyDescent="0.2">
      <c r="A54" s="134" t="s">
        <v>225</v>
      </c>
      <c r="B54" s="134" t="s">
        <v>226</v>
      </c>
      <c r="C54" s="134" t="s">
        <v>125</v>
      </c>
      <c r="D54" s="134" t="s">
        <v>126</v>
      </c>
      <c r="E54" s="136">
        <v>100000</v>
      </c>
      <c r="F54" s="136">
        <v>100000</v>
      </c>
      <c r="G54" s="136">
        <v>0</v>
      </c>
      <c r="H54" s="134">
        <v>1</v>
      </c>
      <c r="I54" s="134">
        <v>1</v>
      </c>
      <c r="J54" s="134">
        <v>0</v>
      </c>
      <c r="K54" s="134" t="s">
        <v>127</v>
      </c>
      <c r="L54" s="137">
        <v>0</v>
      </c>
      <c r="M54" s="137">
        <v>0</v>
      </c>
      <c r="N54" s="138">
        <v>0</v>
      </c>
      <c r="O54" s="138">
        <v>0</v>
      </c>
    </row>
    <row r="55" spans="1:15" s="139" customFormat="1" ht="33.75" x14ac:dyDescent="0.2">
      <c r="A55" s="134" t="s">
        <v>227</v>
      </c>
      <c r="B55" s="134" t="s">
        <v>228</v>
      </c>
      <c r="C55" s="134" t="s">
        <v>125</v>
      </c>
      <c r="D55" s="134" t="s">
        <v>126</v>
      </c>
      <c r="E55" s="136">
        <v>3500000</v>
      </c>
      <c r="F55" s="136">
        <v>3500000</v>
      </c>
      <c r="G55" s="136">
        <v>1684879.31</v>
      </c>
      <c r="H55" s="134">
        <v>1</v>
      </c>
      <c r="I55" s="134">
        <v>1</v>
      </c>
      <c r="J55" s="134">
        <v>0.6</v>
      </c>
      <c r="K55" s="134" t="s">
        <v>127</v>
      </c>
      <c r="L55" s="137">
        <v>0.48139408857142857</v>
      </c>
      <c r="M55" s="137">
        <v>0.48139408857142857</v>
      </c>
      <c r="N55" s="138">
        <v>0.6</v>
      </c>
      <c r="O55" s="138">
        <v>0.6</v>
      </c>
    </row>
    <row r="56" spans="1:15" s="139" customFormat="1" ht="33.75" x14ac:dyDescent="0.2">
      <c r="A56" s="134" t="s">
        <v>229</v>
      </c>
      <c r="B56" s="134" t="s">
        <v>230</v>
      </c>
      <c r="C56" s="134" t="s">
        <v>125</v>
      </c>
      <c r="D56" s="134" t="s">
        <v>126</v>
      </c>
      <c r="E56" s="136">
        <v>10000000</v>
      </c>
      <c r="F56" s="136">
        <v>10000000</v>
      </c>
      <c r="G56" s="136">
        <v>0</v>
      </c>
      <c r="H56" s="134">
        <v>1</v>
      </c>
      <c r="I56" s="134">
        <v>1</v>
      </c>
      <c r="J56" s="134">
        <v>0</v>
      </c>
      <c r="K56" s="134" t="s">
        <v>127</v>
      </c>
      <c r="L56" s="137">
        <v>0</v>
      </c>
      <c r="M56" s="137">
        <v>0</v>
      </c>
      <c r="N56" s="138">
        <v>0</v>
      </c>
      <c r="O56" s="138">
        <v>0</v>
      </c>
    </row>
    <row r="57" spans="1:15" s="139" customFormat="1" ht="33.75" x14ac:dyDescent="0.2">
      <c r="A57" s="134" t="s">
        <v>231</v>
      </c>
      <c r="B57" s="134" t="s">
        <v>232</v>
      </c>
      <c r="C57" s="134" t="s">
        <v>125</v>
      </c>
      <c r="D57" s="134" t="s">
        <v>126</v>
      </c>
      <c r="E57" s="136">
        <v>3500000</v>
      </c>
      <c r="F57" s="136">
        <v>3500000</v>
      </c>
      <c r="G57" s="136">
        <v>808314.98</v>
      </c>
      <c r="H57" s="134">
        <v>1</v>
      </c>
      <c r="I57" s="134">
        <v>1</v>
      </c>
      <c r="J57" s="134">
        <v>0.03</v>
      </c>
      <c r="K57" s="134" t="s">
        <v>127</v>
      </c>
      <c r="L57" s="137">
        <v>0.23094713714285714</v>
      </c>
      <c r="M57" s="137">
        <v>0.23094713714285714</v>
      </c>
      <c r="N57" s="138">
        <v>0.03</v>
      </c>
      <c r="O57" s="138">
        <v>0.03</v>
      </c>
    </row>
    <row r="58" spans="1:15" s="139" customFormat="1" ht="33.75" x14ac:dyDescent="0.2">
      <c r="A58" s="134" t="s">
        <v>233</v>
      </c>
      <c r="B58" s="134" t="s">
        <v>234</v>
      </c>
      <c r="C58" s="134" t="s">
        <v>125</v>
      </c>
      <c r="D58" s="134" t="s">
        <v>126</v>
      </c>
      <c r="E58" s="136">
        <v>3500000</v>
      </c>
      <c r="F58" s="136">
        <v>3500000</v>
      </c>
      <c r="G58" s="136">
        <v>0</v>
      </c>
      <c r="H58" s="134">
        <v>1</v>
      </c>
      <c r="I58" s="134">
        <v>1</v>
      </c>
      <c r="J58" s="134">
        <v>0</v>
      </c>
      <c r="K58" s="134" t="s">
        <v>127</v>
      </c>
      <c r="L58" s="137">
        <v>0</v>
      </c>
      <c r="M58" s="137">
        <v>0</v>
      </c>
      <c r="N58" s="138">
        <v>0</v>
      </c>
      <c r="O58" s="138">
        <v>0</v>
      </c>
    </row>
    <row r="59" spans="1:15" s="139" customFormat="1" ht="33.75" x14ac:dyDescent="0.2">
      <c r="A59" s="134" t="s">
        <v>235</v>
      </c>
      <c r="B59" s="134" t="s">
        <v>236</v>
      </c>
      <c r="C59" s="134" t="s">
        <v>125</v>
      </c>
      <c r="D59" s="134" t="s">
        <v>126</v>
      </c>
      <c r="E59" s="136">
        <v>5000000</v>
      </c>
      <c r="F59" s="136">
        <v>5000000</v>
      </c>
      <c r="G59" s="136">
        <v>1119260.1399999999</v>
      </c>
      <c r="H59" s="134">
        <v>1</v>
      </c>
      <c r="I59" s="134">
        <v>1</v>
      </c>
      <c r="J59" s="134">
        <v>0.35</v>
      </c>
      <c r="K59" s="134" t="s">
        <v>127</v>
      </c>
      <c r="L59" s="137">
        <v>0.22385202799999998</v>
      </c>
      <c r="M59" s="137">
        <v>0.22385202799999998</v>
      </c>
      <c r="N59" s="138">
        <v>0.35</v>
      </c>
      <c r="O59" s="138">
        <v>0.35</v>
      </c>
    </row>
    <row r="60" spans="1:15" s="139" customFormat="1" ht="33.75" x14ac:dyDescent="0.2">
      <c r="A60" s="134" t="s">
        <v>237</v>
      </c>
      <c r="B60" s="134" t="s">
        <v>238</v>
      </c>
      <c r="C60" s="134" t="s">
        <v>125</v>
      </c>
      <c r="D60" s="134" t="s">
        <v>126</v>
      </c>
      <c r="E60" s="136">
        <v>2500000</v>
      </c>
      <c r="F60" s="136">
        <v>2500000</v>
      </c>
      <c r="G60" s="136">
        <v>0</v>
      </c>
      <c r="H60" s="134">
        <v>1</v>
      </c>
      <c r="I60" s="134">
        <v>1</v>
      </c>
      <c r="J60" s="134">
        <v>0</v>
      </c>
      <c r="K60" s="134" t="s">
        <v>127</v>
      </c>
      <c r="L60" s="137">
        <v>0</v>
      </c>
      <c r="M60" s="137">
        <v>0</v>
      </c>
      <c r="N60" s="138">
        <v>0</v>
      </c>
      <c r="O60" s="138">
        <v>0</v>
      </c>
    </row>
    <row r="61" spans="1:15" s="139" customFormat="1" ht="33.75" x14ac:dyDescent="0.2">
      <c r="A61" s="134" t="s">
        <v>239</v>
      </c>
      <c r="B61" s="134" t="s">
        <v>240</v>
      </c>
      <c r="C61" s="134" t="s">
        <v>125</v>
      </c>
      <c r="D61" s="134" t="s">
        <v>126</v>
      </c>
      <c r="E61" s="136">
        <v>4000000</v>
      </c>
      <c r="F61" s="136">
        <v>4000000</v>
      </c>
      <c r="G61" s="136">
        <v>1079976.01</v>
      </c>
      <c r="H61" s="134">
        <v>1</v>
      </c>
      <c r="I61" s="134">
        <v>1</v>
      </c>
      <c r="J61" s="134">
        <v>0.3</v>
      </c>
      <c r="K61" s="134" t="s">
        <v>127</v>
      </c>
      <c r="L61" s="137">
        <v>0.2699940025</v>
      </c>
      <c r="M61" s="137">
        <v>0.2699940025</v>
      </c>
      <c r="N61" s="138">
        <v>0.3</v>
      </c>
      <c r="O61" s="138">
        <v>0.3</v>
      </c>
    </row>
    <row r="62" spans="1:15" s="139" customFormat="1" ht="33.75" x14ac:dyDescent="0.2">
      <c r="A62" s="134" t="s">
        <v>241</v>
      </c>
      <c r="B62" s="134" t="s">
        <v>242</v>
      </c>
      <c r="C62" s="134" t="s">
        <v>125</v>
      </c>
      <c r="D62" s="134" t="s">
        <v>126</v>
      </c>
      <c r="E62" s="136">
        <v>3500000</v>
      </c>
      <c r="F62" s="136">
        <v>3500000</v>
      </c>
      <c r="G62" s="136">
        <v>0</v>
      </c>
      <c r="H62" s="134">
        <v>1</v>
      </c>
      <c r="I62" s="134">
        <v>1</v>
      </c>
      <c r="J62" s="134">
        <v>0</v>
      </c>
      <c r="K62" s="134" t="s">
        <v>127</v>
      </c>
      <c r="L62" s="137">
        <v>0</v>
      </c>
      <c r="M62" s="137">
        <v>0</v>
      </c>
      <c r="N62" s="138">
        <v>0</v>
      </c>
      <c r="O62" s="138">
        <v>0</v>
      </c>
    </row>
    <row r="63" spans="1:15" s="139" customFormat="1" ht="33.75" x14ac:dyDescent="0.2">
      <c r="A63" s="134" t="s">
        <v>243</v>
      </c>
      <c r="B63" s="134" t="s">
        <v>244</v>
      </c>
      <c r="C63" s="134" t="s">
        <v>150</v>
      </c>
      <c r="D63" s="134" t="s">
        <v>126</v>
      </c>
      <c r="E63" s="136">
        <v>985369.08</v>
      </c>
      <c r="F63" s="136">
        <v>985369.08</v>
      </c>
      <c r="G63" s="136">
        <v>285408.86</v>
      </c>
      <c r="H63" s="134">
        <v>1</v>
      </c>
      <c r="I63" s="134">
        <v>1</v>
      </c>
      <c r="J63" s="134">
        <v>0.75</v>
      </c>
      <c r="K63" s="134" t="s">
        <v>127</v>
      </c>
      <c r="L63" s="137">
        <v>0.28964665706782683</v>
      </c>
      <c r="M63" s="137">
        <v>0.28964665706782683</v>
      </c>
      <c r="N63" s="138">
        <v>0.75</v>
      </c>
      <c r="O63" s="138">
        <v>0.75</v>
      </c>
    </row>
    <row r="64" spans="1:15" s="139" customFormat="1" ht="33.75" x14ac:dyDescent="0.2">
      <c r="A64" s="134" t="s">
        <v>245</v>
      </c>
      <c r="B64" s="134" t="s">
        <v>246</v>
      </c>
      <c r="C64" s="134" t="s">
        <v>150</v>
      </c>
      <c r="D64" s="134" t="s">
        <v>126</v>
      </c>
      <c r="E64" s="136">
        <v>234890.6</v>
      </c>
      <c r="F64" s="136">
        <v>234890.6</v>
      </c>
      <c r="G64" s="136">
        <v>167174.39999999999</v>
      </c>
      <c r="H64" s="134">
        <v>1</v>
      </c>
      <c r="I64" s="134">
        <v>1</v>
      </c>
      <c r="J64" s="134">
        <v>1</v>
      </c>
      <c r="K64" s="134" t="s">
        <v>127</v>
      </c>
      <c r="L64" s="137">
        <v>0.71171175006577525</v>
      </c>
      <c r="M64" s="137">
        <v>0.71171175006577525</v>
      </c>
      <c r="N64" s="138">
        <v>1</v>
      </c>
      <c r="O64" s="138">
        <v>1</v>
      </c>
    </row>
    <row r="65" spans="1:15" s="139" customFormat="1" ht="33.75" x14ac:dyDescent="0.2">
      <c r="A65" s="134">
        <v>2080</v>
      </c>
      <c r="B65" s="134" t="s">
        <v>247</v>
      </c>
      <c r="C65" s="134"/>
      <c r="D65" s="134" t="s">
        <v>248</v>
      </c>
      <c r="E65" s="136">
        <v>0</v>
      </c>
      <c r="F65" s="136">
        <v>0</v>
      </c>
      <c r="G65" s="136">
        <v>0</v>
      </c>
      <c r="H65" s="134">
        <v>0</v>
      </c>
      <c r="I65" s="134">
        <v>0</v>
      </c>
      <c r="J65" s="134">
        <v>0</v>
      </c>
      <c r="K65" s="134" t="s">
        <v>65</v>
      </c>
      <c r="L65" s="137">
        <v>0</v>
      </c>
      <c r="M65" s="137">
        <v>0</v>
      </c>
      <c r="N65" s="138">
        <v>0</v>
      </c>
      <c r="O65" s="138">
        <v>0</v>
      </c>
    </row>
    <row r="66" spans="1:15" s="139" customFormat="1" ht="33.75" x14ac:dyDescent="0.2">
      <c r="A66" s="134">
        <v>5010</v>
      </c>
      <c r="B66" s="134" t="s">
        <v>249</v>
      </c>
      <c r="C66" s="134" t="s">
        <v>250</v>
      </c>
      <c r="D66" s="134" t="s">
        <v>248</v>
      </c>
      <c r="E66" s="136">
        <v>491174.69</v>
      </c>
      <c r="F66" s="136">
        <v>491174.69</v>
      </c>
      <c r="G66" s="136">
        <v>491174.69</v>
      </c>
      <c r="H66" s="134">
        <v>1</v>
      </c>
      <c r="I66" s="134">
        <v>1</v>
      </c>
      <c r="J66" s="134">
        <v>1</v>
      </c>
      <c r="K66" s="134" t="s">
        <v>65</v>
      </c>
      <c r="L66" s="137">
        <v>100</v>
      </c>
      <c r="M66" s="137">
        <v>100</v>
      </c>
      <c r="N66" s="138">
        <f>10000%/100</f>
        <v>1</v>
      </c>
      <c r="O66" s="138">
        <v>1</v>
      </c>
    </row>
    <row r="67" spans="1:15" s="139" customFormat="1" ht="45" x14ac:dyDescent="0.2">
      <c r="A67" s="134">
        <v>5015</v>
      </c>
      <c r="B67" s="134" t="s">
        <v>251</v>
      </c>
      <c r="C67" s="134" t="s">
        <v>250</v>
      </c>
      <c r="D67" s="134" t="s">
        <v>248</v>
      </c>
      <c r="E67" s="136">
        <v>737606.16</v>
      </c>
      <c r="F67" s="136">
        <v>737606.16</v>
      </c>
      <c r="G67" s="136">
        <v>737606.16</v>
      </c>
      <c r="H67" s="134">
        <v>1</v>
      </c>
      <c r="I67" s="134">
        <v>1</v>
      </c>
      <c r="J67" s="134">
        <v>1</v>
      </c>
      <c r="K67" s="134" t="s">
        <v>65</v>
      </c>
      <c r="L67" s="137">
        <v>100</v>
      </c>
      <c r="M67" s="137">
        <v>100</v>
      </c>
      <c r="N67" s="138">
        <v>1</v>
      </c>
      <c r="O67" s="138">
        <v>1</v>
      </c>
    </row>
    <row r="68" spans="1:15" s="139" customFormat="1" ht="33.75" x14ac:dyDescent="0.2">
      <c r="A68" s="134">
        <v>5017</v>
      </c>
      <c r="B68" s="134" t="s">
        <v>252</v>
      </c>
      <c r="C68" s="134" t="s">
        <v>250</v>
      </c>
      <c r="D68" s="134" t="s">
        <v>248</v>
      </c>
      <c r="E68" s="136">
        <v>545906.32999999996</v>
      </c>
      <c r="F68" s="136">
        <v>545906.32999999996</v>
      </c>
      <c r="G68" s="136">
        <v>545906.32999999996</v>
      </c>
      <c r="H68" s="134">
        <v>1</v>
      </c>
      <c r="I68" s="134">
        <v>1</v>
      </c>
      <c r="J68" s="134">
        <v>1</v>
      </c>
      <c r="K68" s="134" t="s">
        <v>65</v>
      </c>
      <c r="L68" s="140">
        <v>100</v>
      </c>
      <c r="M68" s="140">
        <v>100</v>
      </c>
      <c r="N68" s="138">
        <v>1</v>
      </c>
      <c r="O68" s="138">
        <v>1</v>
      </c>
    </row>
    <row r="69" spans="1:15" s="139" customFormat="1" ht="33.75" x14ac:dyDescent="0.2">
      <c r="A69" s="134">
        <v>5018</v>
      </c>
      <c r="B69" s="134" t="s">
        <v>253</v>
      </c>
      <c r="C69" s="134" t="s">
        <v>250</v>
      </c>
      <c r="D69" s="134" t="s">
        <v>248</v>
      </c>
      <c r="E69" s="136">
        <v>322003.27</v>
      </c>
      <c r="F69" s="136">
        <v>322003.27</v>
      </c>
      <c r="G69" s="136">
        <v>322003.27</v>
      </c>
      <c r="H69" s="134">
        <v>1</v>
      </c>
      <c r="I69" s="134">
        <v>1</v>
      </c>
      <c r="J69" s="134">
        <v>1</v>
      </c>
      <c r="K69" s="134" t="s">
        <v>65</v>
      </c>
      <c r="L69" s="140">
        <v>100</v>
      </c>
      <c r="M69" s="140">
        <v>100</v>
      </c>
      <c r="N69" s="138">
        <v>1</v>
      </c>
      <c r="O69" s="138">
        <v>1</v>
      </c>
    </row>
    <row r="70" spans="1:15" s="139" customFormat="1" ht="33.75" x14ac:dyDescent="0.2">
      <c r="A70" s="134">
        <v>5023</v>
      </c>
      <c r="B70" s="134" t="s">
        <v>254</v>
      </c>
      <c r="C70" s="134" t="s">
        <v>250</v>
      </c>
      <c r="D70" s="134" t="s">
        <v>248</v>
      </c>
      <c r="E70" s="136">
        <v>10518878.050000001</v>
      </c>
      <c r="F70" s="136">
        <v>10518878.050000001</v>
      </c>
      <c r="G70" s="136">
        <v>10518794.119999999</v>
      </c>
      <c r="H70" s="134">
        <v>0</v>
      </c>
      <c r="I70" s="134">
        <v>0</v>
      </c>
      <c r="J70" s="134">
        <v>0</v>
      </c>
      <c r="K70" s="134" t="s">
        <v>65</v>
      </c>
      <c r="L70" s="140" t="s">
        <v>255</v>
      </c>
      <c r="M70" s="140"/>
      <c r="N70" s="144"/>
      <c r="O70" s="144"/>
    </row>
    <row r="71" spans="1:15" s="139" customFormat="1" ht="33.75" x14ac:dyDescent="0.2">
      <c r="A71" s="134">
        <v>5024</v>
      </c>
      <c r="B71" s="134" t="s">
        <v>256</v>
      </c>
      <c r="C71" s="134" t="s">
        <v>250</v>
      </c>
      <c r="D71" s="134" t="s">
        <v>248</v>
      </c>
      <c r="E71" s="136">
        <v>1582674.69</v>
      </c>
      <c r="F71" s="136">
        <v>1582674.69</v>
      </c>
      <c r="G71" s="136">
        <v>1582674.69</v>
      </c>
      <c r="H71" s="134">
        <v>1</v>
      </c>
      <c r="I71" s="134">
        <v>1</v>
      </c>
      <c r="J71" s="134">
        <v>1</v>
      </c>
      <c r="K71" s="134" t="s">
        <v>65</v>
      </c>
      <c r="L71" s="137">
        <v>100</v>
      </c>
      <c r="M71" s="137">
        <v>100</v>
      </c>
      <c r="N71" s="138">
        <v>1</v>
      </c>
      <c r="O71" s="138">
        <v>1</v>
      </c>
    </row>
    <row r="72" spans="1:15" s="139" customFormat="1" ht="33.75" x14ac:dyDescent="0.2">
      <c r="A72" s="134">
        <v>5026</v>
      </c>
      <c r="B72" s="134" t="s">
        <v>257</v>
      </c>
      <c r="C72" s="134" t="s">
        <v>250</v>
      </c>
      <c r="D72" s="134" t="s">
        <v>248</v>
      </c>
      <c r="E72" s="136">
        <v>35104.29</v>
      </c>
      <c r="F72" s="136">
        <v>35104.29</v>
      </c>
      <c r="G72" s="136">
        <v>35104.29</v>
      </c>
      <c r="H72" s="134">
        <v>1</v>
      </c>
      <c r="I72" s="134">
        <v>1</v>
      </c>
      <c r="J72" s="134">
        <v>1</v>
      </c>
      <c r="K72" s="134" t="s">
        <v>65</v>
      </c>
      <c r="L72" s="137">
        <v>100</v>
      </c>
      <c r="M72" s="137">
        <v>100</v>
      </c>
      <c r="N72" s="138">
        <v>1</v>
      </c>
      <c r="O72" s="138">
        <v>1</v>
      </c>
    </row>
    <row r="73" spans="1:15" s="139" customFormat="1" ht="33.75" x14ac:dyDescent="0.2">
      <c r="A73" s="134">
        <v>5027</v>
      </c>
      <c r="B73" s="134" t="s">
        <v>258</v>
      </c>
      <c r="C73" s="134" t="s">
        <v>250</v>
      </c>
      <c r="D73" s="134" t="s">
        <v>248</v>
      </c>
      <c r="E73" s="136">
        <v>115256.96000000001</v>
      </c>
      <c r="F73" s="136">
        <v>115256.96000000001</v>
      </c>
      <c r="G73" s="136">
        <v>115256.96000000001</v>
      </c>
      <c r="H73" s="134">
        <v>1</v>
      </c>
      <c r="I73" s="134">
        <v>1</v>
      </c>
      <c r="J73" s="134">
        <v>1</v>
      </c>
      <c r="K73" s="134" t="s">
        <v>65</v>
      </c>
      <c r="L73" s="137">
        <v>100</v>
      </c>
      <c r="M73" s="137">
        <v>100</v>
      </c>
      <c r="N73" s="138">
        <v>1</v>
      </c>
      <c r="O73" s="138">
        <v>1</v>
      </c>
    </row>
    <row r="74" spans="1:15" s="139" customFormat="1" ht="45" x14ac:dyDescent="0.2">
      <c r="A74" s="134">
        <v>5028</v>
      </c>
      <c r="B74" s="134" t="s">
        <v>259</v>
      </c>
      <c r="C74" s="134" t="s">
        <v>250</v>
      </c>
      <c r="D74" s="134" t="s">
        <v>248</v>
      </c>
      <c r="E74" s="136">
        <v>1232434.45</v>
      </c>
      <c r="F74" s="136">
        <v>1232434.45</v>
      </c>
      <c r="G74" s="136">
        <v>1232434.45</v>
      </c>
      <c r="H74" s="134">
        <v>1</v>
      </c>
      <c r="I74" s="134">
        <v>1</v>
      </c>
      <c r="J74" s="134">
        <v>1</v>
      </c>
      <c r="K74" s="134" t="s">
        <v>65</v>
      </c>
      <c r="L74" s="137">
        <v>100</v>
      </c>
      <c r="M74" s="137">
        <v>100</v>
      </c>
      <c r="N74" s="138">
        <v>1</v>
      </c>
      <c r="O74" s="138">
        <v>1</v>
      </c>
    </row>
    <row r="75" spans="1:15" s="139" customFormat="1" ht="45" x14ac:dyDescent="0.2">
      <c r="A75" s="134">
        <v>5029</v>
      </c>
      <c r="B75" s="134" t="s">
        <v>260</v>
      </c>
      <c r="C75" s="134" t="s">
        <v>250</v>
      </c>
      <c r="D75" s="134" t="s">
        <v>248</v>
      </c>
      <c r="E75" s="136">
        <v>1225976.56</v>
      </c>
      <c r="F75" s="136">
        <v>1225976.56</v>
      </c>
      <c r="G75" s="136">
        <v>1225976.56</v>
      </c>
      <c r="H75" s="134">
        <v>1</v>
      </c>
      <c r="I75" s="134">
        <v>1</v>
      </c>
      <c r="J75" s="134">
        <v>1</v>
      </c>
      <c r="K75" s="134" t="s">
        <v>65</v>
      </c>
      <c r="L75" s="137">
        <v>100</v>
      </c>
      <c r="M75" s="137">
        <v>100</v>
      </c>
      <c r="N75" s="138">
        <v>1</v>
      </c>
      <c r="O75" s="138">
        <v>1</v>
      </c>
    </row>
    <row r="76" spans="1:15" s="139" customFormat="1" ht="33.75" x14ac:dyDescent="0.2">
      <c r="A76" s="134">
        <v>5030</v>
      </c>
      <c r="B76" s="134" t="s">
        <v>261</v>
      </c>
      <c r="C76" s="134" t="s">
        <v>250</v>
      </c>
      <c r="D76" s="134" t="s">
        <v>248</v>
      </c>
      <c r="E76" s="136">
        <v>81725.119999999995</v>
      </c>
      <c r="F76" s="136">
        <v>81725.119999999995</v>
      </c>
      <c r="G76" s="136">
        <v>81725.119999999995</v>
      </c>
      <c r="H76" s="134">
        <v>1</v>
      </c>
      <c r="I76" s="134">
        <v>1</v>
      </c>
      <c r="J76" s="134">
        <v>1</v>
      </c>
      <c r="K76" s="134" t="s">
        <v>65</v>
      </c>
      <c r="L76" s="137">
        <v>100</v>
      </c>
      <c r="M76" s="137">
        <v>100</v>
      </c>
      <c r="N76" s="138">
        <v>1</v>
      </c>
      <c r="O76" s="138">
        <v>1</v>
      </c>
    </row>
    <row r="77" spans="1:15" s="139" customFormat="1" ht="33.75" x14ac:dyDescent="0.2">
      <c r="A77" s="134">
        <v>5032</v>
      </c>
      <c r="B77" s="134" t="s">
        <v>262</v>
      </c>
      <c r="C77" s="134" t="s">
        <v>250</v>
      </c>
      <c r="D77" s="134" t="s">
        <v>248</v>
      </c>
      <c r="E77" s="136">
        <v>4843124.07</v>
      </c>
      <c r="F77" s="136">
        <v>4843124.07</v>
      </c>
      <c r="G77" s="136">
        <v>4843124.07</v>
      </c>
      <c r="H77" s="134">
        <v>1</v>
      </c>
      <c r="I77" s="134">
        <v>1</v>
      </c>
      <c r="J77" s="134">
        <v>1</v>
      </c>
      <c r="K77" s="134" t="s">
        <v>65</v>
      </c>
      <c r="L77" s="137">
        <v>100</v>
      </c>
      <c r="M77" s="137">
        <v>100</v>
      </c>
      <c r="N77" s="138">
        <v>1</v>
      </c>
      <c r="O77" s="138">
        <v>1</v>
      </c>
    </row>
    <row r="78" spans="1:15" s="139" customFormat="1" ht="33.75" x14ac:dyDescent="0.2">
      <c r="A78" s="134">
        <v>5034</v>
      </c>
      <c r="B78" s="134" t="s">
        <v>263</v>
      </c>
      <c r="C78" s="134" t="s">
        <v>250</v>
      </c>
      <c r="D78" s="134" t="s">
        <v>248</v>
      </c>
      <c r="E78" s="136">
        <v>933701.85</v>
      </c>
      <c r="F78" s="136">
        <v>933701.85</v>
      </c>
      <c r="G78" s="136">
        <v>933701.85</v>
      </c>
      <c r="H78" s="134">
        <v>1</v>
      </c>
      <c r="I78" s="134">
        <v>1</v>
      </c>
      <c r="J78" s="134">
        <v>1</v>
      </c>
      <c r="K78" s="134" t="s">
        <v>65</v>
      </c>
      <c r="L78" s="137">
        <v>100</v>
      </c>
      <c r="M78" s="137">
        <v>100</v>
      </c>
      <c r="N78" s="138">
        <v>1</v>
      </c>
      <c r="O78" s="138">
        <v>1</v>
      </c>
    </row>
    <row r="79" spans="1:15" s="139" customFormat="1" ht="33.75" x14ac:dyDescent="0.2">
      <c r="A79" s="134">
        <v>5035</v>
      </c>
      <c r="B79" s="134" t="s">
        <v>264</v>
      </c>
      <c r="C79" s="134" t="s">
        <v>125</v>
      </c>
      <c r="D79" s="134" t="s">
        <v>248</v>
      </c>
      <c r="E79" s="136">
        <v>1843872.75</v>
      </c>
      <c r="F79" s="136">
        <v>1843872.75</v>
      </c>
      <c r="G79" s="136">
        <v>1843872.75</v>
      </c>
      <c r="H79" s="134">
        <v>1</v>
      </c>
      <c r="I79" s="134">
        <v>1</v>
      </c>
      <c r="J79" s="134">
        <v>1</v>
      </c>
      <c r="K79" s="134" t="s">
        <v>65</v>
      </c>
      <c r="L79" s="137">
        <v>100</v>
      </c>
      <c r="M79" s="137">
        <v>100</v>
      </c>
      <c r="N79" s="138">
        <v>1</v>
      </c>
      <c r="O79" s="138">
        <v>1</v>
      </c>
    </row>
    <row r="80" spans="1:15" s="139" customFormat="1" ht="33.75" x14ac:dyDescent="0.2">
      <c r="A80" s="134">
        <v>5037</v>
      </c>
      <c r="B80" s="134" t="s">
        <v>265</v>
      </c>
      <c r="C80" s="134" t="s">
        <v>125</v>
      </c>
      <c r="D80" s="134" t="s">
        <v>248</v>
      </c>
      <c r="E80" s="136">
        <v>414639.19</v>
      </c>
      <c r="F80" s="136">
        <v>414639.19</v>
      </c>
      <c r="G80" s="136">
        <v>414626.06</v>
      </c>
      <c r="H80" s="134">
        <v>1</v>
      </c>
      <c r="I80" s="134">
        <v>1</v>
      </c>
      <c r="J80" s="134">
        <v>1</v>
      </c>
      <c r="K80" s="134" t="s">
        <v>65</v>
      </c>
      <c r="L80" s="137">
        <v>99.996833391460186</v>
      </c>
      <c r="M80" s="137">
        <v>99.996833391460186</v>
      </c>
      <c r="N80" s="138">
        <v>1</v>
      </c>
      <c r="O80" s="138">
        <v>1</v>
      </c>
    </row>
    <row r="81" spans="1:15" s="139" customFormat="1" ht="33.75" x14ac:dyDescent="0.2">
      <c r="A81" s="134">
        <v>5039</v>
      </c>
      <c r="B81" s="134" t="s">
        <v>266</v>
      </c>
      <c r="C81" s="134" t="s">
        <v>250</v>
      </c>
      <c r="D81" s="134" t="s">
        <v>248</v>
      </c>
      <c r="E81" s="136">
        <v>7795646.2400000002</v>
      </c>
      <c r="F81" s="136">
        <v>7795646.2400000002</v>
      </c>
      <c r="G81" s="136">
        <v>7795646.2400000002</v>
      </c>
      <c r="H81" s="134">
        <v>1</v>
      </c>
      <c r="I81" s="134">
        <v>1</v>
      </c>
      <c r="J81" s="134">
        <v>1</v>
      </c>
      <c r="K81" s="134" t="s">
        <v>65</v>
      </c>
      <c r="L81" s="137">
        <v>100</v>
      </c>
      <c r="M81" s="137">
        <v>100</v>
      </c>
      <c r="N81" s="138">
        <v>1</v>
      </c>
      <c r="O81" s="138">
        <v>1</v>
      </c>
    </row>
    <row r="82" spans="1:15" s="139" customFormat="1" ht="33.75" x14ac:dyDescent="0.2">
      <c r="A82" s="134">
        <v>5040</v>
      </c>
      <c r="B82" s="134" t="s">
        <v>267</v>
      </c>
      <c r="C82" s="134" t="s">
        <v>125</v>
      </c>
      <c r="D82" s="134" t="s">
        <v>248</v>
      </c>
      <c r="E82" s="136">
        <v>1962452.12</v>
      </c>
      <c r="F82" s="136">
        <v>1962452.12</v>
      </c>
      <c r="G82" s="136">
        <v>1954818.21</v>
      </c>
      <c r="H82" s="134">
        <v>1</v>
      </c>
      <c r="I82" s="134">
        <v>1</v>
      </c>
      <c r="J82" s="134">
        <v>1</v>
      </c>
      <c r="K82" s="134" t="s">
        <v>65</v>
      </c>
      <c r="L82" s="137">
        <v>99.611001464840811</v>
      </c>
      <c r="M82" s="137">
        <v>99.611001464840811</v>
      </c>
      <c r="N82" s="138">
        <v>1</v>
      </c>
      <c r="O82" s="138">
        <v>1</v>
      </c>
    </row>
    <row r="83" spans="1:15" s="139" customFormat="1" ht="33.75" x14ac:dyDescent="0.2">
      <c r="A83" s="134">
        <v>5041</v>
      </c>
      <c r="B83" s="134" t="s">
        <v>268</v>
      </c>
      <c r="C83" s="134" t="s">
        <v>250</v>
      </c>
      <c r="D83" s="134" t="s">
        <v>248</v>
      </c>
      <c r="E83" s="136">
        <v>1267926.0900000001</v>
      </c>
      <c r="F83" s="136">
        <v>1267926.0900000001</v>
      </c>
      <c r="G83" s="136">
        <v>1267926.0900000001</v>
      </c>
      <c r="H83" s="134">
        <v>1</v>
      </c>
      <c r="I83" s="134">
        <v>1</v>
      </c>
      <c r="J83" s="134">
        <v>1</v>
      </c>
      <c r="K83" s="134" t="s">
        <v>65</v>
      </c>
      <c r="L83" s="137">
        <v>100</v>
      </c>
      <c r="M83" s="137">
        <v>100</v>
      </c>
      <c r="N83" s="138">
        <v>1</v>
      </c>
      <c r="O83" s="138">
        <v>1</v>
      </c>
    </row>
    <row r="84" spans="1:15" s="139" customFormat="1" ht="45" x14ac:dyDescent="0.2">
      <c r="A84" s="134">
        <v>5042</v>
      </c>
      <c r="B84" s="134" t="s">
        <v>269</v>
      </c>
      <c r="C84" s="134" t="s">
        <v>250</v>
      </c>
      <c r="D84" s="134" t="s">
        <v>248</v>
      </c>
      <c r="E84" s="136">
        <v>2053827.51</v>
      </c>
      <c r="F84" s="136">
        <v>2053827.51</v>
      </c>
      <c r="G84" s="136">
        <v>2053827.51</v>
      </c>
      <c r="H84" s="134">
        <v>1</v>
      </c>
      <c r="I84" s="134">
        <v>1</v>
      </c>
      <c r="J84" s="134">
        <v>1</v>
      </c>
      <c r="K84" s="134" t="s">
        <v>65</v>
      </c>
      <c r="L84" s="137">
        <v>100</v>
      </c>
      <c r="M84" s="137">
        <v>100</v>
      </c>
      <c r="N84" s="138">
        <v>1</v>
      </c>
      <c r="O84" s="138">
        <v>1</v>
      </c>
    </row>
    <row r="85" spans="1:15" s="139" customFormat="1" ht="33.75" x14ac:dyDescent="0.2">
      <c r="A85" s="134">
        <v>5043</v>
      </c>
      <c r="B85" s="134" t="s">
        <v>270</v>
      </c>
      <c r="C85" s="134" t="s">
        <v>250</v>
      </c>
      <c r="D85" s="134" t="s">
        <v>248</v>
      </c>
      <c r="E85" s="136">
        <v>5895415.3600000003</v>
      </c>
      <c r="F85" s="136">
        <v>5895415.3600000003</v>
      </c>
      <c r="G85" s="136">
        <v>5895414.3600000003</v>
      </c>
      <c r="H85" s="134">
        <v>1</v>
      </c>
      <c r="I85" s="134">
        <v>1</v>
      </c>
      <c r="J85" s="134">
        <v>1</v>
      </c>
      <c r="K85" s="134" t="s">
        <v>65</v>
      </c>
      <c r="L85" s="137">
        <v>99.999983037666738</v>
      </c>
      <c r="M85" s="137">
        <v>99.999983037666738</v>
      </c>
      <c r="N85" s="138">
        <v>1</v>
      </c>
      <c r="O85" s="138">
        <v>1</v>
      </c>
    </row>
    <row r="86" spans="1:15" s="139" customFormat="1" ht="33.75" x14ac:dyDescent="0.2">
      <c r="A86" s="134">
        <v>5044</v>
      </c>
      <c r="B86" s="134" t="s">
        <v>271</v>
      </c>
      <c r="C86" s="134" t="s">
        <v>250</v>
      </c>
      <c r="D86" s="134" t="s">
        <v>248</v>
      </c>
      <c r="E86" s="136">
        <v>1162734.1399999999</v>
      </c>
      <c r="F86" s="136">
        <v>1162734.1399999999</v>
      </c>
      <c r="G86" s="136">
        <v>1162734.1399999999</v>
      </c>
      <c r="H86" s="134">
        <v>1</v>
      </c>
      <c r="I86" s="134">
        <v>1</v>
      </c>
      <c r="J86" s="134">
        <v>1</v>
      </c>
      <c r="K86" s="134" t="s">
        <v>65</v>
      </c>
      <c r="L86" s="137">
        <v>100</v>
      </c>
      <c r="M86" s="137">
        <v>100</v>
      </c>
      <c r="N86" s="138">
        <v>1</v>
      </c>
      <c r="O86" s="138">
        <v>1</v>
      </c>
    </row>
    <row r="87" spans="1:15" s="139" customFormat="1" ht="56.25" x14ac:dyDescent="0.2">
      <c r="A87" s="134">
        <v>5045</v>
      </c>
      <c r="B87" s="134" t="s">
        <v>272</v>
      </c>
      <c r="C87" s="134" t="s">
        <v>250</v>
      </c>
      <c r="D87" s="134" t="s">
        <v>248</v>
      </c>
      <c r="E87" s="136">
        <v>5107244.78</v>
      </c>
      <c r="F87" s="136">
        <v>5107244.78</v>
      </c>
      <c r="G87" s="136">
        <v>5899266.71</v>
      </c>
      <c r="H87" s="134">
        <v>1</v>
      </c>
      <c r="I87" s="134">
        <v>1</v>
      </c>
      <c r="J87" s="134">
        <v>1</v>
      </c>
      <c r="K87" s="134" t="s">
        <v>65</v>
      </c>
      <c r="L87" s="137">
        <v>100</v>
      </c>
      <c r="M87" s="137">
        <v>100</v>
      </c>
      <c r="N87" s="138">
        <v>1</v>
      </c>
      <c r="O87" s="138">
        <v>1</v>
      </c>
    </row>
    <row r="88" spans="1:15" s="139" customFormat="1" ht="45" x14ac:dyDescent="0.2">
      <c r="A88" s="134">
        <v>5046</v>
      </c>
      <c r="B88" s="134" t="s">
        <v>273</v>
      </c>
      <c r="C88" s="134" t="s">
        <v>274</v>
      </c>
      <c r="D88" s="134" t="s">
        <v>248</v>
      </c>
      <c r="E88" s="136">
        <v>3550000</v>
      </c>
      <c r="F88" s="136">
        <v>3550000</v>
      </c>
      <c r="G88" s="136">
        <v>2754394.4</v>
      </c>
      <c r="H88" s="134">
        <v>1</v>
      </c>
      <c r="I88" s="134">
        <v>1</v>
      </c>
      <c r="J88" s="134">
        <v>1</v>
      </c>
      <c r="K88" s="134" t="s">
        <v>65</v>
      </c>
      <c r="L88" s="137">
        <v>77.588574647887327</v>
      </c>
      <c r="M88" s="137">
        <v>77.588574647887327</v>
      </c>
      <c r="N88" s="138">
        <v>1</v>
      </c>
      <c r="O88" s="138">
        <v>1</v>
      </c>
    </row>
    <row r="89" spans="1:15" s="139" customFormat="1" ht="33.75" x14ac:dyDescent="0.2">
      <c r="A89" s="134">
        <v>5047</v>
      </c>
      <c r="B89" s="134" t="s">
        <v>275</v>
      </c>
      <c r="C89" s="134" t="s">
        <v>250</v>
      </c>
      <c r="D89" s="134" t="s">
        <v>248</v>
      </c>
      <c r="E89" s="136">
        <v>1808752.32</v>
      </c>
      <c r="F89" s="136">
        <v>1808752.32</v>
      </c>
      <c r="G89" s="136">
        <v>1808752.32</v>
      </c>
      <c r="H89" s="134">
        <v>1</v>
      </c>
      <c r="I89" s="134">
        <v>1</v>
      </c>
      <c r="J89" s="134">
        <v>1</v>
      </c>
      <c r="K89" s="134" t="s">
        <v>65</v>
      </c>
      <c r="L89" s="137">
        <v>100</v>
      </c>
      <c r="M89" s="137">
        <v>100</v>
      </c>
      <c r="N89" s="138">
        <v>1</v>
      </c>
      <c r="O89" s="138">
        <v>1</v>
      </c>
    </row>
    <row r="90" spans="1:15" s="139" customFormat="1" ht="33.75" x14ac:dyDescent="0.2">
      <c r="A90" s="134">
        <v>5048</v>
      </c>
      <c r="B90" s="134" t="s">
        <v>276</v>
      </c>
      <c r="C90" s="134" t="s">
        <v>250</v>
      </c>
      <c r="D90" s="134" t="s">
        <v>248</v>
      </c>
      <c r="E90" s="136">
        <v>13966430.470000001</v>
      </c>
      <c r="F90" s="136">
        <v>13966430.470000001</v>
      </c>
      <c r="G90" s="136">
        <v>13966430.470000001</v>
      </c>
      <c r="H90" s="134">
        <v>1</v>
      </c>
      <c r="I90" s="134">
        <v>1</v>
      </c>
      <c r="J90" s="134">
        <v>1</v>
      </c>
      <c r="K90" s="134" t="s">
        <v>65</v>
      </c>
      <c r="L90" s="137">
        <v>100</v>
      </c>
      <c r="M90" s="137">
        <v>100</v>
      </c>
      <c r="N90" s="138">
        <v>1</v>
      </c>
      <c r="O90" s="138">
        <v>1</v>
      </c>
    </row>
    <row r="91" spans="1:15" s="139" customFormat="1" ht="33.75" x14ac:dyDescent="0.2">
      <c r="A91" s="134">
        <v>5049</v>
      </c>
      <c r="B91" s="134" t="s">
        <v>277</v>
      </c>
      <c r="C91" s="134" t="s">
        <v>250</v>
      </c>
      <c r="D91" s="134" t="s">
        <v>248</v>
      </c>
      <c r="E91" s="136">
        <v>1446388.8</v>
      </c>
      <c r="F91" s="136">
        <v>1446388.8</v>
      </c>
      <c r="G91" s="136">
        <v>1446388.8</v>
      </c>
      <c r="H91" s="134">
        <v>1</v>
      </c>
      <c r="I91" s="134">
        <v>1</v>
      </c>
      <c r="J91" s="134">
        <v>1</v>
      </c>
      <c r="K91" s="134" t="s">
        <v>65</v>
      </c>
      <c r="L91" s="137">
        <v>100</v>
      </c>
      <c r="M91" s="137">
        <v>100</v>
      </c>
      <c r="N91" s="138">
        <v>1</v>
      </c>
      <c r="O91" s="138">
        <v>1</v>
      </c>
    </row>
    <row r="92" spans="1:15" s="139" customFormat="1" ht="45" x14ac:dyDescent="0.2">
      <c r="A92" s="134">
        <v>5050</v>
      </c>
      <c r="B92" s="134" t="s">
        <v>278</v>
      </c>
      <c r="C92" s="134" t="s">
        <v>250</v>
      </c>
      <c r="D92" s="134" t="s">
        <v>248</v>
      </c>
      <c r="E92" s="136">
        <v>1511524.05</v>
      </c>
      <c r="F92" s="136">
        <v>1511524.05</v>
      </c>
      <c r="G92" s="136">
        <v>1511524.05</v>
      </c>
      <c r="H92" s="134">
        <v>1</v>
      </c>
      <c r="I92" s="134">
        <v>1</v>
      </c>
      <c r="J92" s="134">
        <v>1</v>
      </c>
      <c r="K92" s="134" t="s">
        <v>65</v>
      </c>
      <c r="L92" s="137">
        <v>100</v>
      </c>
      <c r="M92" s="137">
        <v>100</v>
      </c>
      <c r="N92" s="138">
        <v>1</v>
      </c>
      <c r="O92" s="138">
        <v>1</v>
      </c>
    </row>
    <row r="93" spans="1:15" s="139" customFormat="1" ht="33.75" x14ac:dyDescent="0.2">
      <c r="A93" s="134">
        <v>5051</v>
      </c>
      <c r="B93" s="134" t="s">
        <v>279</v>
      </c>
      <c r="C93" s="134" t="s">
        <v>125</v>
      </c>
      <c r="D93" s="134" t="s">
        <v>248</v>
      </c>
      <c r="E93" s="136">
        <v>569115</v>
      </c>
      <c r="F93" s="136">
        <v>569115</v>
      </c>
      <c r="G93" s="136">
        <v>561623.15</v>
      </c>
      <c r="H93" s="134">
        <v>1</v>
      </c>
      <c r="I93" s="134">
        <v>1</v>
      </c>
      <c r="J93" s="134">
        <v>1</v>
      </c>
      <c r="K93" s="134" t="s">
        <v>65</v>
      </c>
      <c r="L93" s="137">
        <v>98.683596461172186</v>
      </c>
      <c r="M93" s="137">
        <v>98.683596461172186</v>
      </c>
      <c r="N93" s="138">
        <v>1</v>
      </c>
      <c r="O93" s="138">
        <v>1</v>
      </c>
    </row>
    <row r="94" spans="1:15" s="139" customFormat="1" ht="33.75" x14ac:dyDescent="0.2">
      <c r="A94" s="134">
        <v>5052</v>
      </c>
      <c r="B94" s="134" t="s">
        <v>280</v>
      </c>
      <c r="C94" s="134" t="s">
        <v>125</v>
      </c>
      <c r="D94" s="134" t="s">
        <v>248</v>
      </c>
      <c r="E94" s="136">
        <v>4131470.08</v>
      </c>
      <c r="F94" s="136">
        <v>4131470.08</v>
      </c>
      <c r="G94" s="136">
        <v>0</v>
      </c>
      <c r="H94" s="134">
        <v>1</v>
      </c>
      <c r="I94" s="134">
        <v>0</v>
      </c>
      <c r="J94" s="134">
        <v>0</v>
      </c>
      <c r="K94" s="134" t="s">
        <v>65</v>
      </c>
      <c r="L94" s="137">
        <v>0</v>
      </c>
      <c r="M94" s="137">
        <v>0</v>
      </c>
      <c r="N94" s="138">
        <v>0</v>
      </c>
      <c r="O94" s="138">
        <v>0</v>
      </c>
    </row>
    <row r="95" spans="1:15" s="139" customFormat="1" ht="33.75" x14ac:dyDescent="0.2">
      <c r="A95" s="134">
        <v>5053</v>
      </c>
      <c r="B95" s="134" t="s">
        <v>281</v>
      </c>
      <c r="C95" s="134" t="s">
        <v>250</v>
      </c>
      <c r="D95" s="134" t="s">
        <v>248</v>
      </c>
      <c r="E95" s="136">
        <v>7700239.5700000003</v>
      </c>
      <c r="F95" s="136">
        <v>7700239.5700000003</v>
      </c>
      <c r="G95" s="136">
        <v>7700239.5700000003</v>
      </c>
      <c r="H95" s="134">
        <v>1</v>
      </c>
      <c r="I95" s="134">
        <v>1</v>
      </c>
      <c r="J95" s="134">
        <v>1</v>
      </c>
      <c r="K95" s="134" t="s">
        <v>65</v>
      </c>
      <c r="L95" s="137">
        <v>100</v>
      </c>
      <c r="M95" s="137">
        <v>100</v>
      </c>
      <c r="N95" s="138">
        <v>1</v>
      </c>
      <c r="O95" s="138">
        <v>1</v>
      </c>
    </row>
    <row r="96" spans="1:15" s="139" customFormat="1" ht="33.75" x14ac:dyDescent="0.2">
      <c r="A96" s="134">
        <v>5054</v>
      </c>
      <c r="B96" s="134" t="s">
        <v>282</v>
      </c>
      <c r="C96" s="134" t="s">
        <v>250</v>
      </c>
      <c r="D96" s="134" t="s">
        <v>248</v>
      </c>
      <c r="E96" s="136">
        <v>1449340.72</v>
      </c>
      <c r="F96" s="136">
        <v>1449340.72</v>
      </c>
      <c r="G96" s="136">
        <v>1449340.72</v>
      </c>
      <c r="H96" s="134">
        <v>1</v>
      </c>
      <c r="I96" s="134">
        <v>1</v>
      </c>
      <c r="J96" s="134">
        <v>1</v>
      </c>
      <c r="K96" s="134" t="s">
        <v>65</v>
      </c>
      <c r="L96" s="137">
        <v>100</v>
      </c>
      <c r="M96" s="137">
        <v>100</v>
      </c>
      <c r="N96" s="138">
        <v>1</v>
      </c>
      <c r="O96" s="138">
        <v>1</v>
      </c>
    </row>
    <row r="97" spans="1:15" s="139" customFormat="1" ht="33.75" x14ac:dyDescent="0.2">
      <c r="A97" s="134">
        <v>5055</v>
      </c>
      <c r="B97" s="134" t="s">
        <v>283</v>
      </c>
      <c r="C97" s="134" t="s">
        <v>250</v>
      </c>
      <c r="D97" s="134" t="s">
        <v>248</v>
      </c>
      <c r="E97" s="136">
        <v>1293060.69</v>
      </c>
      <c r="F97" s="136">
        <v>1293060.69</v>
      </c>
      <c r="G97" s="136">
        <v>1293060.69</v>
      </c>
      <c r="H97" s="134">
        <v>1</v>
      </c>
      <c r="I97" s="134">
        <v>1</v>
      </c>
      <c r="J97" s="134">
        <v>1</v>
      </c>
      <c r="K97" s="134" t="s">
        <v>65</v>
      </c>
      <c r="L97" s="137">
        <v>100</v>
      </c>
      <c r="M97" s="137">
        <v>100</v>
      </c>
      <c r="N97" s="138">
        <v>1</v>
      </c>
      <c r="O97" s="138">
        <v>1</v>
      </c>
    </row>
    <row r="98" spans="1:15" s="139" customFormat="1" ht="33.75" x14ac:dyDescent="0.2">
      <c r="A98" s="134">
        <v>5056</v>
      </c>
      <c r="B98" s="134" t="s">
        <v>284</v>
      </c>
      <c r="C98" s="134" t="s">
        <v>250</v>
      </c>
      <c r="D98" s="134" t="s">
        <v>248</v>
      </c>
      <c r="E98" s="136">
        <v>3222149.53</v>
      </c>
      <c r="F98" s="136">
        <v>3222149.53</v>
      </c>
      <c r="G98" s="136">
        <v>3222149.53</v>
      </c>
      <c r="H98" s="134">
        <v>1</v>
      </c>
      <c r="I98" s="134">
        <v>1</v>
      </c>
      <c r="J98" s="134">
        <v>1</v>
      </c>
      <c r="K98" s="134" t="s">
        <v>65</v>
      </c>
      <c r="L98" s="137">
        <v>100</v>
      </c>
      <c r="M98" s="137">
        <v>100</v>
      </c>
      <c r="N98" s="138">
        <v>1</v>
      </c>
      <c r="O98" s="138">
        <v>1</v>
      </c>
    </row>
    <row r="99" spans="1:15" s="139" customFormat="1" ht="33.75" x14ac:dyDescent="0.2">
      <c r="A99" s="134">
        <v>5057</v>
      </c>
      <c r="B99" s="134" t="s">
        <v>285</v>
      </c>
      <c r="C99" s="134" t="s">
        <v>286</v>
      </c>
      <c r="D99" s="134" t="s">
        <v>248</v>
      </c>
      <c r="E99" s="136">
        <v>7161355</v>
      </c>
      <c r="F99" s="136">
        <v>7161355</v>
      </c>
      <c r="G99" s="136">
        <v>6880606.6399999997</v>
      </c>
      <c r="H99" s="134">
        <v>1</v>
      </c>
      <c r="I99" s="134">
        <v>1</v>
      </c>
      <c r="J99" s="134">
        <v>1</v>
      </c>
      <c r="K99" s="134" t="s">
        <v>65</v>
      </c>
      <c r="L99" s="137">
        <v>96.079675424553031</v>
      </c>
      <c r="M99" s="137">
        <v>96.079675424553031</v>
      </c>
      <c r="N99" s="138">
        <v>1</v>
      </c>
      <c r="O99" s="138">
        <v>1</v>
      </c>
    </row>
    <row r="100" spans="1:15" s="139" customFormat="1" ht="45" x14ac:dyDescent="0.2">
      <c r="A100" s="134">
        <v>5058</v>
      </c>
      <c r="B100" s="134" t="s">
        <v>287</v>
      </c>
      <c r="C100" s="134" t="s">
        <v>288</v>
      </c>
      <c r="D100" s="134" t="s">
        <v>248</v>
      </c>
      <c r="E100" s="136">
        <v>5217459.1399999997</v>
      </c>
      <c r="F100" s="136">
        <v>5217459.1399999997</v>
      </c>
      <c r="G100" s="136">
        <v>3331991.08</v>
      </c>
      <c r="H100" s="134">
        <v>1</v>
      </c>
      <c r="I100" s="134">
        <v>1</v>
      </c>
      <c r="J100" s="134">
        <v>1</v>
      </c>
      <c r="K100" s="134" t="s">
        <v>65</v>
      </c>
      <c r="L100" s="137">
        <v>63.862332039269219</v>
      </c>
      <c r="M100" s="137">
        <v>63.862332039269219</v>
      </c>
      <c r="N100" s="138">
        <v>0.67679999999999996</v>
      </c>
      <c r="O100" s="138">
        <v>0.67679999999999996</v>
      </c>
    </row>
    <row r="101" spans="1:15" s="139" customFormat="1" ht="33.75" x14ac:dyDescent="0.2">
      <c r="A101" s="134">
        <v>5061</v>
      </c>
      <c r="B101" s="134" t="s">
        <v>289</v>
      </c>
      <c r="C101" s="134" t="s">
        <v>250</v>
      </c>
      <c r="D101" s="134" t="s">
        <v>248</v>
      </c>
      <c r="E101" s="136">
        <v>5447224.9299999997</v>
      </c>
      <c r="F101" s="136">
        <v>5447224.9299999997</v>
      </c>
      <c r="G101" s="136">
        <v>5447224.9299999997</v>
      </c>
      <c r="H101" s="134">
        <v>1</v>
      </c>
      <c r="I101" s="134">
        <v>1</v>
      </c>
      <c r="J101" s="134">
        <v>1</v>
      </c>
      <c r="K101" s="134" t="s">
        <v>65</v>
      </c>
      <c r="L101" s="137">
        <v>100</v>
      </c>
      <c r="M101" s="137">
        <v>100</v>
      </c>
      <c r="N101" s="138">
        <v>1</v>
      </c>
      <c r="O101" s="138">
        <v>1</v>
      </c>
    </row>
    <row r="102" spans="1:15" s="139" customFormat="1" ht="33.75" x14ac:dyDescent="0.2">
      <c r="A102" s="134">
        <v>5062</v>
      </c>
      <c r="B102" s="134" t="s">
        <v>290</v>
      </c>
      <c r="C102" s="134" t="s">
        <v>125</v>
      </c>
      <c r="D102" s="134" t="s">
        <v>248</v>
      </c>
      <c r="E102" s="136">
        <v>0</v>
      </c>
      <c r="F102" s="136">
        <v>0</v>
      </c>
      <c r="G102" s="136">
        <v>0</v>
      </c>
      <c r="H102" s="134">
        <v>0</v>
      </c>
      <c r="I102" s="134">
        <v>0</v>
      </c>
      <c r="J102" s="134">
        <v>0</v>
      </c>
      <c r="K102" s="134" t="s">
        <v>65</v>
      </c>
      <c r="L102" s="137">
        <v>0</v>
      </c>
      <c r="M102" s="137">
        <v>0</v>
      </c>
      <c r="N102" s="138">
        <v>0</v>
      </c>
      <c r="O102" s="138">
        <v>0</v>
      </c>
    </row>
    <row r="103" spans="1:15" s="139" customFormat="1" ht="33.75" x14ac:dyDescent="0.2">
      <c r="A103" s="134">
        <v>5063</v>
      </c>
      <c r="B103" s="134" t="s">
        <v>291</v>
      </c>
      <c r="C103" s="134" t="s">
        <v>292</v>
      </c>
      <c r="D103" s="134" t="s">
        <v>248</v>
      </c>
      <c r="E103" s="136">
        <v>212291155</v>
      </c>
      <c r="F103" s="136">
        <v>212291155</v>
      </c>
      <c r="G103" s="136">
        <v>63337493.240000002</v>
      </c>
      <c r="H103" s="134">
        <v>1</v>
      </c>
      <c r="I103" s="134">
        <v>0</v>
      </c>
      <c r="J103" s="134">
        <v>0</v>
      </c>
      <c r="K103" s="134" t="s">
        <v>65</v>
      </c>
      <c r="L103" s="137">
        <v>29.766898785773719</v>
      </c>
      <c r="M103" s="137">
        <v>29.766898785773719</v>
      </c>
      <c r="N103" s="138">
        <v>0.16769999999999999</v>
      </c>
      <c r="O103" s="138">
        <v>0.16769999999999999</v>
      </c>
    </row>
    <row r="104" spans="1:15" s="139" customFormat="1" ht="33.75" x14ac:dyDescent="0.2">
      <c r="A104" s="134">
        <v>5064</v>
      </c>
      <c r="B104" s="134" t="s">
        <v>293</v>
      </c>
      <c r="C104" s="134" t="s">
        <v>250</v>
      </c>
      <c r="D104" s="134" t="s">
        <v>248</v>
      </c>
      <c r="E104" s="136">
        <v>14558529.130000001</v>
      </c>
      <c r="F104" s="136">
        <v>14558529.130000001</v>
      </c>
      <c r="G104" s="136">
        <v>10126171.970000001</v>
      </c>
      <c r="H104" s="134">
        <v>1</v>
      </c>
      <c r="I104" s="134">
        <v>0</v>
      </c>
      <c r="J104" s="134">
        <v>0</v>
      </c>
      <c r="K104" s="134" t="s">
        <v>65</v>
      </c>
      <c r="L104" s="137">
        <v>69.55491093625335</v>
      </c>
      <c r="M104" s="137">
        <v>69.55491093625335</v>
      </c>
      <c r="N104" s="138">
        <v>0.89</v>
      </c>
      <c r="O104" s="138">
        <v>0.89</v>
      </c>
    </row>
    <row r="105" spans="1:15" s="139" customFormat="1" ht="45" x14ac:dyDescent="0.2">
      <c r="A105" s="134">
        <v>5065</v>
      </c>
      <c r="B105" s="134" t="s">
        <v>294</v>
      </c>
      <c r="C105" s="134" t="s">
        <v>250</v>
      </c>
      <c r="D105" s="134" t="s">
        <v>248</v>
      </c>
      <c r="E105" s="136">
        <v>7464729.9400000004</v>
      </c>
      <c r="F105" s="136">
        <v>7464729.9400000004</v>
      </c>
      <c r="G105" s="136">
        <v>4465280.32</v>
      </c>
      <c r="H105" s="134">
        <v>1</v>
      </c>
      <c r="I105" s="134">
        <v>0</v>
      </c>
      <c r="J105" s="134">
        <v>0</v>
      </c>
      <c r="K105" s="134" t="s">
        <v>65</v>
      </c>
      <c r="L105" s="137">
        <v>59.818377300867233</v>
      </c>
      <c r="M105" s="137">
        <v>59.818377300867233</v>
      </c>
      <c r="N105" s="138">
        <v>0.99</v>
      </c>
      <c r="O105" s="138">
        <v>0.99</v>
      </c>
    </row>
    <row r="106" spans="1:15" s="139" customFormat="1" ht="33.75" x14ac:dyDescent="0.2">
      <c r="A106" s="134">
        <v>5066</v>
      </c>
      <c r="B106" s="134" t="s">
        <v>295</v>
      </c>
      <c r="C106" s="134" t="s">
        <v>250</v>
      </c>
      <c r="D106" s="134" t="s">
        <v>248</v>
      </c>
      <c r="E106" s="136">
        <v>5471459.0800000001</v>
      </c>
      <c r="F106" s="136">
        <v>5471459.0800000001</v>
      </c>
      <c r="G106" s="136">
        <v>4010030.5</v>
      </c>
      <c r="H106" s="134">
        <v>1</v>
      </c>
      <c r="I106" s="134">
        <v>0</v>
      </c>
      <c r="J106" s="134">
        <v>0</v>
      </c>
      <c r="K106" s="134" t="s">
        <v>65</v>
      </c>
      <c r="L106" s="137">
        <v>73.289966010309627</v>
      </c>
      <c r="M106" s="137">
        <v>73.289966010309627</v>
      </c>
      <c r="N106" s="138">
        <v>1</v>
      </c>
      <c r="O106" s="138">
        <v>1</v>
      </c>
    </row>
    <row r="107" spans="1:15" s="139" customFormat="1" ht="56.25" x14ac:dyDescent="0.2">
      <c r="A107" s="134">
        <v>5067</v>
      </c>
      <c r="B107" s="134" t="s">
        <v>296</v>
      </c>
      <c r="C107" s="134" t="s">
        <v>297</v>
      </c>
      <c r="D107" s="134" t="s">
        <v>248</v>
      </c>
      <c r="E107" s="136">
        <v>148500000</v>
      </c>
      <c r="F107" s="136">
        <v>148500000</v>
      </c>
      <c r="G107" s="136">
        <v>39590881.340000004</v>
      </c>
      <c r="H107" s="134">
        <v>1</v>
      </c>
      <c r="I107" s="134">
        <v>0</v>
      </c>
      <c r="J107" s="134">
        <v>0</v>
      </c>
      <c r="K107" s="134" t="s">
        <v>65</v>
      </c>
      <c r="L107" s="137">
        <v>26.660526154882156</v>
      </c>
      <c r="M107" s="137">
        <v>26.660526154882156</v>
      </c>
      <c r="N107" s="138">
        <v>0.72399999999999998</v>
      </c>
      <c r="O107" s="138">
        <v>0.72399999999999998</v>
      </c>
    </row>
    <row r="108" spans="1:15" s="139" customFormat="1" ht="33.75" x14ac:dyDescent="0.2">
      <c r="A108" s="134">
        <v>5068</v>
      </c>
      <c r="B108" s="134" t="s">
        <v>298</v>
      </c>
      <c r="C108" s="134" t="s">
        <v>250</v>
      </c>
      <c r="D108" s="134" t="s">
        <v>248</v>
      </c>
      <c r="E108" s="136">
        <v>4060720.73</v>
      </c>
      <c r="F108" s="136">
        <v>4060720.73</v>
      </c>
      <c r="G108" s="136">
        <v>1494120.82</v>
      </c>
      <c r="H108" s="134">
        <v>1</v>
      </c>
      <c r="I108" s="134">
        <v>0</v>
      </c>
      <c r="J108" s="134">
        <v>0</v>
      </c>
      <c r="K108" s="134" t="s">
        <v>65</v>
      </c>
      <c r="L108" s="137">
        <v>36.794473674627703</v>
      </c>
      <c r="M108" s="137">
        <v>36.794473674627703</v>
      </c>
      <c r="N108" s="138">
        <v>0.18740000000000001</v>
      </c>
      <c r="O108" s="138">
        <v>0.18740000000000001</v>
      </c>
    </row>
    <row r="109" spans="1:15" s="139" customFormat="1" ht="33.75" x14ac:dyDescent="0.2">
      <c r="A109" s="134">
        <v>5069</v>
      </c>
      <c r="B109" s="134" t="s">
        <v>299</v>
      </c>
      <c r="C109" s="134" t="s">
        <v>250</v>
      </c>
      <c r="D109" s="134" t="s">
        <v>248</v>
      </c>
      <c r="E109" s="136">
        <v>18380395.789999999</v>
      </c>
      <c r="F109" s="136">
        <v>18380395.789999999</v>
      </c>
      <c r="G109" s="136">
        <v>4785775.04</v>
      </c>
      <c r="H109" s="134">
        <v>1</v>
      </c>
      <c r="I109" s="134">
        <v>0</v>
      </c>
      <c r="J109" s="134">
        <v>0</v>
      </c>
      <c r="K109" s="134" t="s">
        <v>65</v>
      </c>
      <c r="L109" s="137">
        <v>26.037388392929707</v>
      </c>
      <c r="M109" s="137">
        <v>26.037388392929707</v>
      </c>
      <c r="N109" s="138">
        <v>0.53500000000000003</v>
      </c>
      <c r="O109" s="138">
        <v>0.53500000000000003</v>
      </c>
    </row>
    <row r="110" spans="1:15" s="139" customFormat="1" ht="33.75" x14ac:dyDescent="0.2">
      <c r="A110" s="134">
        <v>5070</v>
      </c>
      <c r="B110" s="134" t="s">
        <v>300</v>
      </c>
      <c r="C110" s="134" t="s">
        <v>250</v>
      </c>
      <c r="D110" s="134" t="s">
        <v>248</v>
      </c>
      <c r="E110" s="136">
        <v>13500000</v>
      </c>
      <c r="F110" s="136">
        <v>13500000</v>
      </c>
      <c r="G110" s="136">
        <v>6702871.4800000004</v>
      </c>
      <c r="H110" s="134">
        <v>1</v>
      </c>
      <c r="I110" s="134">
        <v>0</v>
      </c>
      <c r="J110" s="134">
        <v>0</v>
      </c>
      <c r="K110" s="134" t="s">
        <v>65</v>
      </c>
      <c r="L110" s="137">
        <v>49.650899851851854</v>
      </c>
      <c r="M110" s="137">
        <v>49.650899851851854</v>
      </c>
      <c r="N110" s="138">
        <v>0.41</v>
      </c>
      <c r="O110" s="138">
        <v>0.41</v>
      </c>
    </row>
    <row r="111" spans="1:15" s="139" customFormat="1" ht="33.75" x14ac:dyDescent="0.2">
      <c r="A111" s="134">
        <v>5071</v>
      </c>
      <c r="B111" s="134" t="s">
        <v>301</v>
      </c>
      <c r="C111" s="134" t="s">
        <v>250</v>
      </c>
      <c r="D111" s="134" t="s">
        <v>248</v>
      </c>
      <c r="E111" s="136">
        <v>14250000</v>
      </c>
      <c r="F111" s="136">
        <v>14250000</v>
      </c>
      <c r="G111" s="136">
        <v>5019321.5</v>
      </c>
      <c r="H111" s="134">
        <v>1</v>
      </c>
      <c r="I111" s="134">
        <v>0</v>
      </c>
      <c r="J111" s="134">
        <v>0</v>
      </c>
      <c r="K111" s="134" t="s">
        <v>65</v>
      </c>
      <c r="L111" s="137">
        <v>35.223308771929823</v>
      </c>
      <c r="M111" s="137">
        <v>35.223308771929823</v>
      </c>
      <c r="N111" s="138">
        <v>0.32</v>
      </c>
      <c r="O111" s="138">
        <v>0.32</v>
      </c>
    </row>
    <row r="112" spans="1:15" s="139" customFormat="1" ht="33.75" x14ac:dyDescent="0.2">
      <c r="A112" s="134">
        <v>5072</v>
      </c>
      <c r="B112" s="134" t="s">
        <v>302</v>
      </c>
      <c r="C112" s="134" t="s">
        <v>250</v>
      </c>
      <c r="D112" s="134" t="s">
        <v>248</v>
      </c>
      <c r="E112" s="136">
        <v>20292000</v>
      </c>
      <c r="F112" s="136">
        <v>20292000</v>
      </c>
      <c r="G112" s="136">
        <v>6608305.4100000001</v>
      </c>
      <c r="H112" s="134">
        <v>1</v>
      </c>
      <c r="I112" s="134">
        <v>0</v>
      </c>
      <c r="J112" s="134">
        <v>0</v>
      </c>
      <c r="K112" s="134" t="s">
        <v>65</v>
      </c>
      <c r="L112" s="137">
        <v>32.566062536960381</v>
      </c>
      <c r="M112" s="137">
        <v>32.566062536960381</v>
      </c>
      <c r="N112" s="138">
        <v>0.54</v>
      </c>
      <c r="O112" s="138">
        <v>0.54</v>
      </c>
    </row>
    <row r="113" spans="1:15" s="139" customFormat="1" ht="33.75" x14ac:dyDescent="0.2">
      <c r="A113" s="134">
        <v>5073</v>
      </c>
      <c r="B113" s="134" t="s">
        <v>303</v>
      </c>
      <c r="C113" s="134" t="s">
        <v>250</v>
      </c>
      <c r="D113" s="134" t="s">
        <v>248</v>
      </c>
      <c r="E113" s="136">
        <v>19152000</v>
      </c>
      <c r="F113" s="136">
        <v>19152000</v>
      </c>
      <c r="G113" s="136">
        <v>6956171.1699999999</v>
      </c>
      <c r="H113" s="134">
        <v>1</v>
      </c>
      <c r="I113" s="134">
        <v>0</v>
      </c>
      <c r="J113" s="134">
        <v>0</v>
      </c>
      <c r="K113" s="134" t="s">
        <v>65</v>
      </c>
      <c r="L113" s="137">
        <v>36.320860327903091</v>
      </c>
      <c r="M113" s="137">
        <v>36.320860327903091</v>
      </c>
      <c r="N113" s="138">
        <v>0.59</v>
      </c>
      <c r="O113" s="138">
        <v>0.59</v>
      </c>
    </row>
    <row r="114" spans="1:15" s="139" customFormat="1" ht="33.75" x14ac:dyDescent="0.2">
      <c r="A114" s="134">
        <v>5074</v>
      </c>
      <c r="B114" s="134" t="s">
        <v>304</v>
      </c>
      <c r="C114" s="134" t="s">
        <v>250</v>
      </c>
      <c r="D114" s="134" t="s">
        <v>248</v>
      </c>
      <c r="E114" s="136">
        <v>17829600</v>
      </c>
      <c r="F114" s="136">
        <v>17829600</v>
      </c>
      <c r="G114" s="136">
        <v>5569459.96</v>
      </c>
      <c r="H114" s="134">
        <v>1</v>
      </c>
      <c r="I114" s="134">
        <v>0</v>
      </c>
      <c r="J114" s="134">
        <v>0</v>
      </c>
      <c r="K114" s="134" t="s">
        <v>65</v>
      </c>
      <c r="L114" s="137">
        <v>31.237155965360973</v>
      </c>
      <c r="M114" s="137">
        <v>31.237155965360973</v>
      </c>
      <c r="N114" s="138">
        <v>0.39</v>
      </c>
      <c r="O114" s="138">
        <v>0.39</v>
      </c>
    </row>
    <row r="115" spans="1:15" s="139" customFormat="1" ht="33.75" x14ac:dyDescent="0.2">
      <c r="A115" s="134">
        <v>5075</v>
      </c>
      <c r="B115" s="134" t="s">
        <v>305</v>
      </c>
      <c r="C115" s="134" t="s">
        <v>250</v>
      </c>
      <c r="D115" s="134" t="s">
        <v>248</v>
      </c>
      <c r="E115" s="136">
        <v>12198000</v>
      </c>
      <c r="F115" s="136">
        <v>12198000</v>
      </c>
      <c r="G115" s="136">
        <v>4785074.8</v>
      </c>
      <c r="H115" s="134">
        <v>1</v>
      </c>
      <c r="I115" s="134">
        <v>0</v>
      </c>
      <c r="J115" s="134">
        <v>0</v>
      </c>
      <c r="K115" s="134" t="s">
        <v>65</v>
      </c>
      <c r="L115" s="137">
        <v>39.228355468109527</v>
      </c>
      <c r="M115" s="137">
        <v>39.228355468109527</v>
      </c>
      <c r="N115" s="138">
        <v>0.28999999999999998</v>
      </c>
      <c r="O115" s="138">
        <v>0.28999999999999998</v>
      </c>
    </row>
    <row r="116" spans="1:15" s="139" customFormat="1" ht="33.75" x14ac:dyDescent="0.2">
      <c r="A116" s="134">
        <v>5076</v>
      </c>
      <c r="B116" s="134" t="s">
        <v>306</v>
      </c>
      <c r="C116" s="134" t="s">
        <v>250</v>
      </c>
      <c r="D116" s="134" t="s">
        <v>248</v>
      </c>
      <c r="E116" s="136">
        <v>9700000</v>
      </c>
      <c r="F116" s="136">
        <v>9700000</v>
      </c>
      <c r="G116" s="136">
        <v>2642600.77</v>
      </c>
      <c r="H116" s="134">
        <v>1</v>
      </c>
      <c r="I116" s="134">
        <v>0</v>
      </c>
      <c r="J116" s="134">
        <v>0</v>
      </c>
      <c r="K116" s="134" t="s">
        <v>65</v>
      </c>
      <c r="L116" s="137">
        <v>27.243306907216496</v>
      </c>
      <c r="M116" s="137">
        <v>27.243306907216496</v>
      </c>
      <c r="N116" s="138">
        <v>0.3</v>
      </c>
      <c r="O116" s="138">
        <v>0.3</v>
      </c>
    </row>
    <row r="117" spans="1:15" s="139" customFormat="1" ht="33.75" x14ac:dyDescent="0.2">
      <c r="A117" s="134">
        <v>5077</v>
      </c>
      <c r="B117" s="134" t="s">
        <v>307</v>
      </c>
      <c r="C117" s="134" t="s">
        <v>250</v>
      </c>
      <c r="D117" s="134" t="s">
        <v>248</v>
      </c>
      <c r="E117" s="136">
        <v>18000000</v>
      </c>
      <c r="F117" s="136">
        <v>18000000</v>
      </c>
      <c r="G117" s="136">
        <v>4926948.91</v>
      </c>
      <c r="H117" s="134">
        <v>1</v>
      </c>
      <c r="I117" s="134">
        <v>0</v>
      </c>
      <c r="J117" s="134">
        <v>0</v>
      </c>
      <c r="K117" s="134" t="s">
        <v>65</v>
      </c>
      <c r="L117" s="137">
        <v>27.371938388888889</v>
      </c>
      <c r="M117" s="137">
        <v>27.371938388888889</v>
      </c>
      <c r="N117" s="138">
        <v>0.32</v>
      </c>
      <c r="O117" s="138">
        <v>0.32</v>
      </c>
    </row>
    <row r="118" spans="1:15" s="139" customFormat="1" ht="45" x14ac:dyDescent="0.2">
      <c r="A118" s="134">
        <v>5079</v>
      </c>
      <c r="B118" s="134" t="s">
        <v>308</v>
      </c>
      <c r="C118" s="134" t="s">
        <v>309</v>
      </c>
      <c r="D118" s="134" t="s">
        <v>248</v>
      </c>
      <c r="E118" s="136">
        <v>23869984.23</v>
      </c>
      <c r="F118" s="136">
        <v>23869984.23</v>
      </c>
      <c r="G118" s="136">
        <v>20288757.550000001</v>
      </c>
      <c r="H118" s="134">
        <v>1</v>
      </c>
      <c r="I118" s="134">
        <v>1</v>
      </c>
      <c r="J118" s="134">
        <v>1</v>
      </c>
      <c r="K118" s="134" t="s">
        <v>65</v>
      </c>
      <c r="L118" s="137">
        <v>84.996945764634887</v>
      </c>
      <c r="M118" s="137">
        <v>84.996945764634887</v>
      </c>
      <c r="N118" s="138">
        <v>1</v>
      </c>
      <c r="O118" s="138">
        <v>1</v>
      </c>
    </row>
    <row r="119" spans="1:15" s="139" customFormat="1" ht="45" x14ac:dyDescent="0.2">
      <c r="A119" s="134">
        <v>5080</v>
      </c>
      <c r="B119" s="134" t="s">
        <v>310</v>
      </c>
      <c r="C119" s="134" t="s">
        <v>309</v>
      </c>
      <c r="D119" s="134" t="s">
        <v>248</v>
      </c>
      <c r="E119" s="136">
        <v>7045439.9199999999</v>
      </c>
      <c r="F119" s="136">
        <v>7045439.9199999999</v>
      </c>
      <c r="G119" s="136">
        <v>6853681.6900000004</v>
      </c>
      <c r="H119" s="134">
        <v>0</v>
      </c>
      <c r="I119" s="134">
        <v>0</v>
      </c>
      <c r="J119" s="134">
        <v>0</v>
      </c>
      <c r="K119" s="134" t="s">
        <v>65</v>
      </c>
      <c r="L119" s="137">
        <f>G119/E119*100</f>
        <v>97.278264633899553</v>
      </c>
      <c r="M119" s="137">
        <v>97</v>
      </c>
      <c r="N119" s="138">
        <v>0</v>
      </c>
      <c r="O119" s="138">
        <v>0</v>
      </c>
    </row>
    <row r="120" spans="1:15" s="139" customFormat="1" ht="45" x14ac:dyDescent="0.2">
      <c r="A120" s="134">
        <v>5081</v>
      </c>
      <c r="B120" s="134" t="s">
        <v>311</v>
      </c>
      <c r="C120" s="134" t="s">
        <v>309</v>
      </c>
      <c r="D120" s="134" t="s">
        <v>248</v>
      </c>
      <c r="E120" s="136">
        <v>14604416.32</v>
      </c>
      <c r="F120" s="136">
        <v>14604416.32</v>
      </c>
      <c r="G120" s="136">
        <v>0</v>
      </c>
      <c r="H120" s="134">
        <v>0</v>
      </c>
      <c r="I120" s="134">
        <v>0</v>
      </c>
      <c r="J120" s="134">
        <v>0</v>
      </c>
      <c r="K120" s="134" t="s">
        <v>65</v>
      </c>
      <c r="L120" s="137">
        <v>0</v>
      </c>
      <c r="M120" s="137">
        <v>0</v>
      </c>
      <c r="N120" s="138">
        <v>0</v>
      </c>
      <c r="O120" s="138">
        <v>0</v>
      </c>
    </row>
    <row r="121" spans="1:15" s="139" customFormat="1" ht="45" x14ac:dyDescent="0.2">
      <c r="A121" s="134">
        <v>5082</v>
      </c>
      <c r="B121" s="134" t="s">
        <v>312</v>
      </c>
      <c r="C121" s="134" t="s">
        <v>309</v>
      </c>
      <c r="D121" s="134" t="s">
        <v>248</v>
      </c>
      <c r="E121" s="136">
        <v>5130458.76</v>
      </c>
      <c r="F121" s="136">
        <v>5130458.76</v>
      </c>
      <c r="G121" s="136">
        <v>1539137.63</v>
      </c>
      <c r="H121" s="134">
        <v>0</v>
      </c>
      <c r="I121" s="134">
        <v>0</v>
      </c>
      <c r="J121" s="134">
        <v>0</v>
      </c>
      <c r="K121" s="134" t="s">
        <v>65</v>
      </c>
      <c r="L121" s="137">
        <v>30</v>
      </c>
      <c r="M121" s="137">
        <v>30</v>
      </c>
      <c r="N121" s="138">
        <v>0</v>
      </c>
      <c r="O121" s="138">
        <v>0</v>
      </c>
    </row>
    <row r="122" spans="1:15" s="139" customFormat="1" ht="45" x14ac:dyDescent="0.2">
      <c r="A122" s="134">
        <v>5083</v>
      </c>
      <c r="B122" s="134" t="s">
        <v>313</v>
      </c>
      <c r="C122" s="134" t="s">
        <v>309</v>
      </c>
      <c r="D122" s="134" t="s">
        <v>248</v>
      </c>
      <c r="E122" s="136">
        <v>1448106.38</v>
      </c>
      <c r="F122" s="136">
        <v>1448106.38</v>
      </c>
      <c r="G122" s="136">
        <v>1448106.38</v>
      </c>
      <c r="H122" s="134">
        <v>0</v>
      </c>
      <c r="I122" s="134">
        <v>0</v>
      </c>
      <c r="J122" s="134">
        <v>0</v>
      </c>
      <c r="K122" s="134" t="s">
        <v>65</v>
      </c>
      <c r="L122" s="137">
        <v>100</v>
      </c>
      <c r="M122" s="137">
        <v>100</v>
      </c>
      <c r="N122" s="138">
        <v>0</v>
      </c>
      <c r="O122" s="138">
        <v>0</v>
      </c>
    </row>
    <row r="123" spans="1:15" s="139" customFormat="1" ht="45" x14ac:dyDescent="0.2">
      <c r="A123" s="134">
        <v>5084</v>
      </c>
      <c r="B123" s="134" t="s">
        <v>314</v>
      </c>
      <c r="C123" s="134" t="s">
        <v>309</v>
      </c>
      <c r="D123" s="134" t="s">
        <v>248</v>
      </c>
      <c r="E123" s="136">
        <v>1004850</v>
      </c>
      <c r="F123" s="136">
        <v>1004850</v>
      </c>
      <c r="G123" s="136">
        <v>0</v>
      </c>
      <c r="H123" s="134">
        <v>0</v>
      </c>
      <c r="I123" s="134">
        <v>0</v>
      </c>
      <c r="J123" s="134">
        <v>0</v>
      </c>
      <c r="K123" s="134" t="s">
        <v>65</v>
      </c>
      <c r="L123" s="137">
        <v>0</v>
      </c>
      <c r="M123" s="137">
        <v>0</v>
      </c>
      <c r="N123" s="138">
        <v>0</v>
      </c>
      <c r="O123" s="138">
        <v>0</v>
      </c>
    </row>
    <row r="124" spans="1:15" s="139" customFormat="1" ht="33.75" x14ac:dyDescent="0.2">
      <c r="A124" s="134">
        <v>5085</v>
      </c>
      <c r="B124" s="134" t="s">
        <v>315</v>
      </c>
      <c r="C124" s="134" t="s">
        <v>250</v>
      </c>
      <c r="D124" s="134" t="s">
        <v>248</v>
      </c>
      <c r="E124" s="136">
        <v>2500000</v>
      </c>
      <c r="F124" s="136">
        <v>2500000</v>
      </c>
      <c r="G124" s="136">
        <v>0</v>
      </c>
      <c r="H124" s="134">
        <v>1</v>
      </c>
      <c r="I124" s="134">
        <v>0</v>
      </c>
      <c r="J124" s="134">
        <v>0</v>
      </c>
      <c r="K124" s="134" t="s">
        <v>65</v>
      </c>
      <c r="L124" s="137">
        <v>0</v>
      </c>
      <c r="M124" s="137">
        <v>0</v>
      </c>
      <c r="N124" s="138">
        <v>0</v>
      </c>
      <c r="O124" s="138">
        <v>0</v>
      </c>
    </row>
    <row r="125" spans="1:15" s="139" customFormat="1" ht="45" x14ac:dyDescent="0.2">
      <c r="A125" s="134">
        <v>5086</v>
      </c>
      <c r="B125" s="134" t="s">
        <v>316</v>
      </c>
      <c r="C125" s="134" t="s">
        <v>250</v>
      </c>
      <c r="D125" s="134" t="s">
        <v>248</v>
      </c>
      <c r="E125" s="136">
        <v>7000000</v>
      </c>
      <c r="F125" s="136">
        <v>7000000</v>
      </c>
      <c r="G125" s="136">
        <v>0</v>
      </c>
      <c r="H125" s="134">
        <v>1</v>
      </c>
      <c r="I125" s="134">
        <v>0</v>
      </c>
      <c r="J125" s="134">
        <v>0</v>
      </c>
      <c r="K125" s="134" t="s">
        <v>65</v>
      </c>
      <c r="L125" s="137">
        <v>0</v>
      </c>
      <c r="M125" s="137">
        <v>0</v>
      </c>
      <c r="N125" s="138">
        <v>0</v>
      </c>
      <c r="O125" s="138">
        <v>0</v>
      </c>
    </row>
    <row r="126" spans="1:15" s="139" customFormat="1" ht="33.75" x14ac:dyDescent="0.2">
      <c r="A126" s="134">
        <v>5087</v>
      </c>
      <c r="B126" s="134" t="s">
        <v>317</v>
      </c>
      <c r="C126" s="134" t="s">
        <v>250</v>
      </c>
      <c r="D126" s="134" t="s">
        <v>248</v>
      </c>
      <c r="E126" s="136">
        <v>1642565.33</v>
      </c>
      <c r="F126" s="136">
        <v>1642565.33</v>
      </c>
      <c r="G126" s="136">
        <v>0</v>
      </c>
      <c r="H126" s="134">
        <v>1</v>
      </c>
      <c r="I126" s="134">
        <v>0</v>
      </c>
      <c r="J126" s="134">
        <v>0</v>
      </c>
      <c r="K126" s="134" t="s">
        <v>65</v>
      </c>
      <c r="L126" s="137">
        <v>0</v>
      </c>
      <c r="M126" s="137">
        <v>0</v>
      </c>
      <c r="N126" s="138">
        <v>0</v>
      </c>
      <c r="O126" s="138">
        <v>0</v>
      </c>
    </row>
    <row r="127" spans="1:15" s="139" customFormat="1" ht="33.75" x14ac:dyDescent="0.2">
      <c r="A127" s="134">
        <v>5088</v>
      </c>
      <c r="B127" s="134" t="s">
        <v>318</v>
      </c>
      <c r="C127" s="134" t="s">
        <v>250</v>
      </c>
      <c r="D127" s="134" t="s">
        <v>248</v>
      </c>
      <c r="E127" s="136">
        <v>14000000</v>
      </c>
      <c r="F127" s="136">
        <v>14000000</v>
      </c>
      <c r="G127" s="136">
        <v>4200000</v>
      </c>
      <c r="H127" s="134">
        <v>1</v>
      </c>
      <c r="I127" s="134">
        <v>0</v>
      </c>
      <c r="J127" s="134">
        <v>0</v>
      </c>
      <c r="K127" s="134" t="s">
        <v>65</v>
      </c>
      <c r="L127" s="137">
        <v>30</v>
      </c>
      <c r="M127" s="137">
        <v>30</v>
      </c>
      <c r="N127" s="138">
        <v>45.87</v>
      </c>
      <c r="O127" s="138">
        <v>45.87</v>
      </c>
    </row>
    <row r="128" spans="1:15" s="139" customFormat="1" ht="33.75" x14ac:dyDescent="0.2">
      <c r="A128" s="134">
        <v>5089</v>
      </c>
      <c r="B128" s="134" t="s">
        <v>319</v>
      </c>
      <c r="C128" s="134" t="s">
        <v>125</v>
      </c>
      <c r="D128" s="134" t="s">
        <v>248</v>
      </c>
      <c r="E128" s="136">
        <v>407998.5</v>
      </c>
      <c r="F128" s="136">
        <v>407998.5</v>
      </c>
      <c r="G128" s="136">
        <v>407895.76</v>
      </c>
      <c r="H128" s="134">
        <v>1</v>
      </c>
      <c r="I128" s="134">
        <v>1</v>
      </c>
      <c r="J128" s="134">
        <v>1</v>
      </c>
      <c r="K128" s="134" t="s">
        <v>65</v>
      </c>
      <c r="L128" s="137">
        <v>99.974818534872057</v>
      </c>
      <c r="M128" s="137">
        <v>99.974818534872057</v>
      </c>
      <c r="N128" s="145">
        <v>100</v>
      </c>
      <c r="O128" s="145">
        <v>100</v>
      </c>
    </row>
    <row r="129" spans="1:15" s="139" customFormat="1" ht="45" x14ac:dyDescent="0.2">
      <c r="A129" s="134">
        <v>5090</v>
      </c>
      <c r="B129" s="134" t="s">
        <v>320</v>
      </c>
      <c r="C129" s="134" t="s">
        <v>309</v>
      </c>
      <c r="D129" s="134" t="s">
        <v>248</v>
      </c>
      <c r="E129" s="136">
        <v>242546</v>
      </c>
      <c r="F129" s="136">
        <v>242546</v>
      </c>
      <c r="G129" s="136">
        <v>0</v>
      </c>
      <c r="H129" s="134">
        <v>0</v>
      </c>
      <c r="I129" s="134">
        <v>0</v>
      </c>
      <c r="J129" s="134">
        <v>0</v>
      </c>
      <c r="K129" s="134" t="s">
        <v>65</v>
      </c>
      <c r="L129" s="137">
        <v>0</v>
      </c>
      <c r="M129" s="137">
        <v>0</v>
      </c>
      <c r="N129" s="145">
        <v>0</v>
      </c>
      <c r="O129" s="145">
        <v>0</v>
      </c>
    </row>
    <row r="130" spans="1:15" s="139" customFormat="1" ht="45" x14ac:dyDescent="0.2">
      <c r="A130" s="134">
        <v>5091</v>
      </c>
      <c r="B130" s="134" t="s">
        <v>321</v>
      </c>
      <c r="C130" s="134" t="s">
        <v>309</v>
      </c>
      <c r="D130" s="134" t="s">
        <v>248</v>
      </c>
      <c r="E130" s="136">
        <v>162850</v>
      </c>
      <c r="F130" s="136">
        <v>162850</v>
      </c>
      <c r="G130" s="136">
        <v>0</v>
      </c>
      <c r="H130" s="134">
        <v>0</v>
      </c>
      <c r="I130" s="134">
        <v>0</v>
      </c>
      <c r="J130" s="134">
        <v>0</v>
      </c>
      <c r="K130" s="134" t="s">
        <v>65</v>
      </c>
      <c r="L130" s="137">
        <v>0</v>
      </c>
      <c r="M130" s="137">
        <v>0</v>
      </c>
      <c r="N130" s="145">
        <v>0</v>
      </c>
      <c r="O130" s="145">
        <v>0</v>
      </c>
    </row>
    <row r="131" spans="1:15" s="139" customFormat="1" ht="45" x14ac:dyDescent="0.2">
      <c r="A131" s="134">
        <v>5092</v>
      </c>
      <c r="B131" s="134" t="s">
        <v>322</v>
      </c>
      <c r="C131" s="134" t="s">
        <v>309</v>
      </c>
      <c r="D131" s="134" t="s">
        <v>248</v>
      </c>
      <c r="E131" s="136">
        <v>3000000</v>
      </c>
      <c r="F131" s="136">
        <v>3000000</v>
      </c>
      <c r="G131" s="136">
        <v>0</v>
      </c>
      <c r="H131" s="134">
        <v>0</v>
      </c>
      <c r="I131" s="134">
        <v>0</v>
      </c>
      <c r="J131" s="134">
        <v>0</v>
      </c>
      <c r="K131" s="134" t="s">
        <v>65</v>
      </c>
      <c r="L131" s="137">
        <v>0</v>
      </c>
      <c r="M131" s="137">
        <v>0</v>
      </c>
      <c r="N131" s="145">
        <v>0</v>
      </c>
      <c r="O131" s="145">
        <v>0</v>
      </c>
    </row>
    <row r="132" spans="1:15" s="139" customFormat="1" ht="33.75" x14ac:dyDescent="0.2">
      <c r="A132" s="134">
        <v>5093</v>
      </c>
      <c r="B132" s="134" t="s">
        <v>323</v>
      </c>
      <c r="C132" s="134" t="s">
        <v>324</v>
      </c>
      <c r="D132" s="134" t="s">
        <v>248</v>
      </c>
      <c r="E132" s="136">
        <v>11040000</v>
      </c>
      <c r="F132" s="136">
        <v>11040000</v>
      </c>
      <c r="G132" s="136">
        <v>3312000</v>
      </c>
      <c r="H132" s="134">
        <v>1</v>
      </c>
      <c r="I132" s="134">
        <v>0</v>
      </c>
      <c r="J132" s="134">
        <v>0</v>
      </c>
      <c r="K132" s="134" t="s">
        <v>65</v>
      </c>
      <c r="L132" s="137">
        <v>30</v>
      </c>
      <c r="M132" s="137">
        <v>30</v>
      </c>
      <c r="N132" s="145">
        <v>0</v>
      </c>
      <c r="O132" s="145">
        <v>0</v>
      </c>
    </row>
    <row r="133" spans="1:15" s="139" customFormat="1" ht="45" x14ac:dyDescent="0.2">
      <c r="A133" s="134">
        <v>5094</v>
      </c>
      <c r="B133" s="134" t="s">
        <v>325</v>
      </c>
      <c r="C133" s="134" t="s">
        <v>324</v>
      </c>
      <c r="D133" s="134" t="s">
        <v>248</v>
      </c>
      <c r="E133" s="136">
        <v>8505000</v>
      </c>
      <c r="F133" s="136">
        <v>8505000</v>
      </c>
      <c r="G133" s="136">
        <v>0</v>
      </c>
      <c r="H133" s="134">
        <v>1</v>
      </c>
      <c r="I133" s="134">
        <v>0</v>
      </c>
      <c r="J133" s="134">
        <v>0</v>
      </c>
      <c r="K133" s="134" t="s">
        <v>65</v>
      </c>
      <c r="L133" s="137">
        <v>0</v>
      </c>
      <c r="M133" s="137">
        <v>0</v>
      </c>
      <c r="N133" s="145">
        <v>0</v>
      </c>
      <c r="O133" s="145">
        <v>0</v>
      </c>
    </row>
    <row r="134" spans="1:15" s="139" customFormat="1" ht="33.75" x14ac:dyDescent="0.2">
      <c r="A134" s="134">
        <v>5095</v>
      </c>
      <c r="B134" s="134" t="s">
        <v>326</v>
      </c>
      <c r="C134" s="134" t="s">
        <v>324</v>
      </c>
      <c r="D134" s="134" t="s">
        <v>248</v>
      </c>
      <c r="E134" s="136">
        <v>15180000</v>
      </c>
      <c r="F134" s="136">
        <v>15180000</v>
      </c>
      <c r="G134" s="136">
        <v>0</v>
      </c>
      <c r="H134" s="134">
        <v>1</v>
      </c>
      <c r="I134" s="134">
        <v>0</v>
      </c>
      <c r="J134" s="134">
        <v>0</v>
      </c>
      <c r="K134" s="134" t="s">
        <v>65</v>
      </c>
      <c r="L134" s="137">
        <v>0</v>
      </c>
      <c r="M134" s="137">
        <v>0</v>
      </c>
      <c r="N134" s="145">
        <v>0</v>
      </c>
      <c r="O134" s="145">
        <v>0</v>
      </c>
    </row>
    <row r="135" spans="1:15" s="139" customFormat="1" ht="45" x14ac:dyDescent="0.2">
      <c r="A135" s="134">
        <v>5096</v>
      </c>
      <c r="B135" s="134" t="s">
        <v>327</v>
      </c>
      <c r="C135" s="134" t="s">
        <v>324</v>
      </c>
      <c r="D135" s="134" t="s">
        <v>248</v>
      </c>
      <c r="E135" s="136">
        <v>4862016</v>
      </c>
      <c r="F135" s="136">
        <v>4862016</v>
      </c>
      <c r="G135" s="136">
        <v>0</v>
      </c>
      <c r="H135" s="134">
        <v>1</v>
      </c>
      <c r="I135" s="134">
        <v>0</v>
      </c>
      <c r="J135" s="134">
        <v>0</v>
      </c>
      <c r="K135" s="134" t="s">
        <v>65</v>
      </c>
      <c r="L135" s="137">
        <v>0</v>
      </c>
      <c r="M135" s="137">
        <v>0</v>
      </c>
      <c r="N135" s="145">
        <v>0</v>
      </c>
      <c r="O135" s="145">
        <v>0</v>
      </c>
    </row>
    <row r="136" spans="1:15" s="139" customFormat="1" ht="33.75" x14ac:dyDescent="0.2">
      <c r="A136" s="134">
        <v>5097</v>
      </c>
      <c r="B136" s="134" t="s">
        <v>328</v>
      </c>
      <c r="C136" s="134" t="s">
        <v>324</v>
      </c>
      <c r="D136" s="134" t="s">
        <v>248</v>
      </c>
      <c r="E136" s="136">
        <v>3450000</v>
      </c>
      <c r="F136" s="136">
        <v>3450000</v>
      </c>
      <c r="G136" s="136">
        <v>0</v>
      </c>
      <c r="H136" s="134">
        <v>1</v>
      </c>
      <c r="I136" s="134">
        <v>0</v>
      </c>
      <c r="J136" s="134">
        <v>0</v>
      </c>
      <c r="K136" s="134" t="s">
        <v>65</v>
      </c>
      <c r="L136" s="137">
        <v>0</v>
      </c>
      <c r="M136" s="137">
        <v>0</v>
      </c>
      <c r="N136" s="145">
        <v>0</v>
      </c>
      <c r="O136" s="145">
        <v>0</v>
      </c>
    </row>
    <row r="137" spans="1:15" s="139" customFormat="1" ht="33.75" x14ac:dyDescent="0.2">
      <c r="A137" s="134">
        <v>5098</v>
      </c>
      <c r="B137" s="134" t="s">
        <v>329</v>
      </c>
      <c r="C137" s="134" t="s">
        <v>324</v>
      </c>
      <c r="D137" s="134" t="s">
        <v>248</v>
      </c>
      <c r="E137" s="136">
        <v>10260000</v>
      </c>
      <c r="F137" s="136">
        <v>10260000</v>
      </c>
      <c r="G137" s="136">
        <v>0</v>
      </c>
      <c r="H137" s="134">
        <v>1</v>
      </c>
      <c r="I137" s="134">
        <v>0</v>
      </c>
      <c r="J137" s="134">
        <v>0</v>
      </c>
      <c r="K137" s="134" t="s">
        <v>65</v>
      </c>
      <c r="L137" s="137">
        <v>0</v>
      </c>
      <c r="M137" s="137">
        <v>0</v>
      </c>
      <c r="N137" s="145">
        <v>0</v>
      </c>
      <c r="O137" s="145">
        <v>0</v>
      </c>
    </row>
    <row r="138" spans="1:15" s="139" customFormat="1" ht="33" customHeight="1" x14ac:dyDescent="0.2">
      <c r="A138" s="134">
        <v>5099</v>
      </c>
      <c r="B138" s="134" t="s">
        <v>330</v>
      </c>
      <c r="C138" s="134" t="s">
        <v>324</v>
      </c>
      <c r="D138" s="134" t="s">
        <v>248</v>
      </c>
      <c r="E138" s="136">
        <v>16560000</v>
      </c>
      <c r="F138" s="136">
        <v>16560000</v>
      </c>
      <c r="G138" s="136">
        <v>0</v>
      </c>
      <c r="H138" s="134">
        <v>1</v>
      </c>
      <c r="I138" s="134">
        <v>0</v>
      </c>
      <c r="J138" s="134">
        <v>0</v>
      </c>
      <c r="K138" s="134" t="s">
        <v>65</v>
      </c>
      <c r="L138" s="137">
        <v>0</v>
      </c>
      <c r="M138" s="137">
        <v>0</v>
      </c>
      <c r="N138" s="145">
        <v>0</v>
      </c>
      <c r="O138" s="145">
        <v>0</v>
      </c>
    </row>
    <row r="139" spans="1:15" s="139" customFormat="1" ht="33.75" customHeight="1" x14ac:dyDescent="0.2">
      <c r="A139" s="134">
        <v>5100</v>
      </c>
      <c r="B139" s="134" t="s">
        <v>331</v>
      </c>
      <c r="C139" s="134" t="s">
        <v>324</v>
      </c>
      <c r="D139" s="134" t="s">
        <v>248</v>
      </c>
      <c r="E139" s="136">
        <v>33060000</v>
      </c>
      <c r="F139" s="136">
        <v>33060000</v>
      </c>
      <c r="G139" s="136">
        <v>0</v>
      </c>
      <c r="H139" s="134">
        <v>1</v>
      </c>
      <c r="I139" s="134">
        <v>0</v>
      </c>
      <c r="J139" s="134">
        <v>0</v>
      </c>
      <c r="K139" s="134" t="s">
        <v>65</v>
      </c>
      <c r="L139" s="137">
        <v>0</v>
      </c>
      <c r="M139" s="137">
        <v>0</v>
      </c>
      <c r="N139" s="145">
        <v>0</v>
      </c>
      <c r="O139" s="145">
        <v>0</v>
      </c>
    </row>
    <row r="140" spans="1:15" s="139" customFormat="1" ht="33.75" x14ac:dyDescent="0.2">
      <c r="A140" s="134">
        <v>5101</v>
      </c>
      <c r="B140" s="134" t="s">
        <v>332</v>
      </c>
      <c r="C140" s="134" t="s">
        <v>324</v>
      </c>
      <c r="D140" s="134" t="s">
        <v>248</v>
      </c>
      <c r="E140" s="136">
        <v>202916.97</v>
      </c>
      <c r="F140" s="136">
        <v>202916.97</v>
      </c>
      <c r="G140" s="136">
        <v>0</v>
      </c>
      <c r="H140" s="134">
        <v>1</v>
      </c>
      <c r="I140" s="134">
        <v>0</v>
      </c>
      <c r="J140" s="134">
        <v>0</v>
      </c>
      <c r="K140" s="134" t="s">
        <v>65</v>
      </c>
      <c r="L140" s="137">
        <f t="shared" ref="L140:L143" si="0">+G140/E140%</f>
        <v>0</v>
      </c>
      <c r="M140" s="137">
        <f t="shared" ref="M140:M144" si="1">+G140/F140%</f>
        <v>0</v>
      </c>
      <c r="N140" s="145">
        <v>1</v>
      </c>
      <c r="O140" s="145">
        <v>1</v>
      </c>
    </row>
    <row r="141" spans="1:15" s="139" customFormat="1" ht="33.75" x14ac:dyDescent="0.2">
      <c r="A141" s="134">
        <v>5102</v>
      </c>
      <c r="B141" s="134" t="s">
        <v>333</v>
      </c>
      <c r="C141" s="134" t="s">
        <v>324</v>
      </c>
      <c r="D141" s="134" t="s">
        <v>248</v>
      </c>
      <c r="E141" s="136">
        <v>33721508.060000002</v>
      </c>
      <c r="F141" s="136">
        <v>33721508.060000002</v>
      </c>
      <c r="G141" s="136">
        <v>0</v>
      </c>
      <c r="H141" s="134">
        <v>1</v>
      </c>
      <c r="I141" s="134">
        <v>0</v>
      </c>
      <c r="J141" s="134">
        <v>0</v>
      </c>
      <c r="K141" s="134" t="s">
        <v>65</v>
      </c>
      <c r="L141" s="137">
        <f t="shared" si="0"/>
        <v>0</v>
      </c>
      <c r="M141" s="137">
        <f t="shared" si="1"/>
        <v>0</v>
      </c>
      <c r="N141" s="145">
        <v>0</v>
      </c>
      <c r="O141" s="145">
        <v>0</v>
      </c>
    </row>
    <row r="142" spans="1:15" ht="33.75" x14ac:dyDescent="0.2">
      <c r="A142" s="134">
        <v>5103</v>
      </c>
      <c r="B142" s="134" t="s">
        <v>334</v>
      </c>
      <c r="C142" s="134" t="s">
        <v>335</v>
      </c>
      <c r="D142" s="134" t="s">
        <v>248</v>
      </c>
      <c r="E142" s="136">
        <v>2512560</v>
      </c>
      <c r="F142" s="136">
        <v>2512560</v>
      </c>
      <c r="G142" s="136">
        <v>0</v>
      </c>
      <c r="H142" s="134">
        <v>1</v>
      </c>
      <c r="I142" s="134">
        <v>0</v>
      </c>
      <c r="J142" s="134">
        <v>0</v>
      </c>
      <c r="K142" s="134" t="s">
        <v>65</v>
      </c>
      <c r="L142" s="137">
        <f t="shared" si="0"/>
        <v>0</v>
      </c>
      <c r="M142" s="137">
        <f t="shared" si="1"/>
        <v>0</v>
      </c>
      <c r="N142" s="145">
        <v>0</v>
      </c>
      <c r="O142" s="145">
        <v>0</v>
      </c>
    </row>
    <row r="143" spans="1:15" ht="33.75" x14ac:dyDescent="0.2">
      <c r="A143" s="134">
        <v>5104</v>
      </c>
      <c r="B143" s="134" t="s">
        <v>336</v>
      </c>
      <c r="C143" s="134" t="s">
        <v>324</v>
      </c>
      <c r="D143" s="134" t="s">
        <v>248</v>
      </c>
      <c r="E143" s="136">
        <v>19000000</v>
      </c>
      <c r="F143" s="136">
        <v>19000000</v>
      </c>
      <c r="G143" s="136">
        <v>0</v>
      </c>
      <c r="H143" s="134">
        <v>1</v>
      </c>
      <c r="I143" s="134">
        <v>0</v>
      </c>
      <c r="J143" s="134">
        <v>0</v>
      </c>
      <c r="K143" s="134" t="s">
        <v>65</v>
      </c>
      <c r="L143" s="137">
        <f t="shared" si="0"/>
        <v>0</v>
      </c>
      <c r="M143" s="137">
        <f t="shared" si="1"/>
        <v>0</v>
      </c>
      <c r="N143" s="145">
        <v>0</v>
      </c>
      <c r="O143" s="145">
        <v>0</v>
      </c>
    </row>
    <row r="144" spans="1:15" ht="33.75" x14ac:dyDescent="0.2">
      <c r="A144" s="134">
        <v>9001</v>
      </c>
      <c r="B144" s="134" t="s">
        <v>337</v>
      </c>
      <c r="C144" s="134" t="s">
        <v>125</v>
      </c>
      <c r="D144" s="134" t="s">
        <v>248</v>
      </c>
      <c r="E144" s="136">
        <v>1478671.38</v>
      </c>
      <c r="F144" s="136">
        <v>1478671.38</v>
      </c>
      <c r="G144" s="136">
        <v>1478660.61</v>
      </c>
      <c r="H144" s="134">
        <v>1</v>
      </c>
      <c r="I144" s="134">
        <v>1</v>
      </c>
      <c r="J144" s="134">
        <v>1</v>
      </c>
      <c r="K144" s="134" t="s">
        <v>65</v>
      </c>
      <c r="L144" s="137">
        <f>+G144/E144%</f>
        <v>99.999271643439812</v>
      </c>
      <c r="M144" s="137">
        <f t="shared" si="1"/>
        <v>99.999271643439812</v>
      </c>
      <c r="N144" s="145">
        <v>1</v>
      </c>
      <c r="O144" s="145">
        <v>1</v>
      </c>
    </row>
    <row r="145" spans="2:10" x14ac:dyDescent="0.2">
      <c r="E145" s="147">
        <f t="shared" ref="E145:F145" si="2">SUM(E5:E144)</f>
        <v>968263411.85000002</v>
      </c>
      <c r="F145" s="147">
        <f t="shared" si="2"/>
        <v>968263411.85000002</v>
      </c>
      <c r="G145" s="147">
        <f>SUM(G5:G144)</f>
        <v>341993142.80000001</v>
      </c>
    </row>
    <row r="146" spans="2:10" x14ac:dyDescent="0.2">
      <c r="E146" s="147"/>
      <c r="F146" s="147"/>
      <c r="G146" s="147"/>
    </row>
    <row r="147" spans="2:10" x14ac:dyDescent="0.2">
      <c r="E147" s="147"/>
      <c r="F147" s="147"/>
      <c r="G147" s="147"/>
    </row>
    <row r="148" spans="2:10" x14ac:dyDescent="0.2">
      <c r="E148" s="147"/>
      <c r="F148" s="147"/>
      <c r="G148" s="147"/>
    </row>
    <row r="150" spans="2:10" ht="11.25" customHeight="1" x14ac:dyDescent="0.2">
      <c r="B150" s="148" t="s">
        <v>338</v>
      </c>
      <c r="C150" s="148"/>
      <c r="F150" s="148" t="s">
        <v>339</v>
      </c>
      <c r="G150" s="148"/>
      <c r="H150" s="148"/>
      <c r="I150" s="148"/>
      <c r="J150" s="148"/>
    </row>
    <row r="151" spans="2:10" ht="11.25" customHeight="1" x14ac:dyDescent="0.2">
      <c r="B151" s="148"/>
      <c r="C151" s="148"/>
      <c r="F151" s="148"/>
      <c r="G151" s="148"/>
      <c r="H151" s="148"/>
      <c r="I151" s="148"/>
      <c r="J151" s="148"/>
    </row>
    <row r="152" spans="2:10" ht="11.25" customHeight="1" x14ac:dyDescent="0.2">
      <c r="B152" s="148"/>
      <c r="C152" s="148"/>
      <c r="F152" s="148"/>
      <c r="G152" s="148"/>
      <c r="H152" s="148"/>
      <c r="I152" s="148"/>
      <c r="J152" s="148"/>
    </row>
    <row r="153" spans="2:10" ht="11.25" customHeight="1" x14ac:dyDescent="0.2">
      <c r="B153" s="148"/>
      <c r="C153" s="148"/>
      <c r="F153" s="148"/>
      <c r="G153" s="148"/>
      <c r="H153" s="148"/>
      <c r="I153" s="148"/>
      <c r="J153" s="148"/>
    </row>
    <row r="154" spans="2:10" ht="11.25" customHeight="1" x14ac:dyDescent="0.2">
      <c r="B154" s="148"/>
      <c r="C154" s="148"/>
      <c r="F154" s="148"/>
      <c r="G154" s="148"/>
      <c r="H154" s="148"/>
      <c r="I154" s="148"/>
      <c r="J154" s="148"/>
    </row>
    <row r="155" spans="2:10" ht="11.25" customHeight="1" x14ac:dyDescent="0.2">
      <c r="B155" s="148"/>
      <c r="C155" s="148"/>
      <c r="F155" s="148"/>
      <c r="G155" s="148"/>
      <c r="H155" s="148"/>
      <c r="I155" s="148"/>
      <c r="J155" s="148"/>
    </row>
  </sheetData>
  <mergeCells count="10">
    <mergeCell ref="B150:C155"/>
    <mergeCell ref="F150:J155"/>
    <mergeCell ref="A2:O2"/>
    <mergeCell ref="A3:A4"/>
    <mergeCell ref="B3:B4"/>
    <mergeCell ref="C3:C4"/>
    <mergeCell ref="D3:D4"/>
    <mergeCell ref="H3:K3"/>
    <mergeCell ref="L3:M3"/>
    <mergeCell ref="N3:O3"/>
  </mergeCells>
  <dataValidations count="1">
    <dataValidation allowBlank="1" showErrorMessage="1" prompt="Clave asignada al programa/proyecto" sqref="A3 A128:A144" xr:uid="{D99009A2-CD09-4C6B-B14A-EAD81D43FC3E}"/>
  </dataValidations>
  <pageMargins left="0.7" right="0.7" top="0.75" bottom="0.75" header="0.3" footer="0.3"/>
  <pageSetup paperSize="17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3" sqref="A13"/>
    </sheetView>
  </sheetViews>
  <sheetFormatPr baseColWidth="10" defaultRowHeight="11.25" x14ac:dyDescent="0.2"/>
  <cols>
    <col min="1" max="1" width="147" customWidth="1"/>
  </cols>
  <sheetData>
    <row r="1" spans="1:1" ht="12" x14ac:dyDescent="0.2">
      <c r="A1" s="17" t="s">
        <v>17</v>
      </c>
    </row>
    <row r="2" spans="1:1" ht="11.25" customHeight="1" x14ac:dyDescent="0.2">
      <c r="A2" s="18" t="s">
        <v>25</v>
      </c>
    </row>
    <row r="3" spans="1:1" ht="11.25" customHeight="1" x14ac:dyDescent="0.2">
      <c r="A3" s="18" t="s">
        <v>26</v>
      </c>
    </row>
    <row r="4" spans="1:1" ht="11.25" customHeight="1" x14ac:dyDescent="0.2">
      <c r="A4" s="18" t="s">
        <v>27</v>
      </c>
    </row>
    <row r="5" spans="1:1" ht="11.25" customHeight="1" x14ac:dyDescent="0.2">
      <c r="A5" s="18" t="s">
        <v>28</v>
      </c>
    </row>
    <row r="6" spans="1:1" ht="11.25" customHeight="1" x14ac:dyDescent="0.2">
      <c r="A6" s="18" t="s">
        <v>29</v>
      </c>
    </row>
    <row r="7" spans="1:1" ht="12" x14ac:dyDescent="0.2">
      <c r="A7" s="18" t="s">
        <v>30</v>
      </c>
    </row>
    <row r="8" spans="1:1" ht="24" x14ac:dyDescent="0.2">
      <c r="A8" s="18" t="s">
        <v>31</v>
      </c>
    </row>
    <row r="9" spans="1:1" ht="36" x14ac:dyDescent="0.2">
      <c r="A9" s="18" t="s">
        <v>32</v>
      </c>
    </row>
    <row r="10" spans="1:1" ht="12" x14ac:dyDescent="0.2">
      <c r="A10" s="18" t="s">
        <v>33</v>
      </c>
    </row>
    <row r="11" spans="1:1" ht="24" x14ac:dyDescent="0.2">
      <c r="A11" s="18" t="s">
        <v>34</v>
      </c>
    </row>
    <row r="12" spans="1:1" ht="24" x14ac:dyDescent="0.2">
      <c r="A12" s="18" t="s">
        <v>35</v>
      </c>
    </row>
    <row r="13" spans="1:1" ht="12" x14ac:dyDescent="0.2">
      <c r="A13" s="18" t="s">
        <v>36</v>
      </c>
    </row>
    <row r="14" spans="1:1" ht="12" x14ac:dyDescent="0.2">
      <c r="A14" s="19" t="s">
        <v>37</v>
      </c>
    </row>
    <row r="15" spans="1:1" ht="24" x14ac:dyDescent="0.2">
      <c r="A15" s="18" t="s">
        <v>38</v>
      </c>
    </row>
    <row r="16" spans="1:1" ht="12" x14ac:dyDescent="0.2">
      <c r="A16" s="19" t="s">
        <v>39</v>
      </c>
    </row>
    <row r="17" spans="1:1" ht="11.25" customHeight="1" x14ac:dyDescent="0.2">
      <c r="A17" s="18"/>
    </row>
    <row r="18" spans="1:1" ht="12" x14ac:dyDescent="0.2">
      <c r="A18" s="20" t="s">
        <v>18</v>
      </c>
    </row>
    <row r="19" spans="1:1" ht="12" x14ac:dyDescent="0.2">
      <c r="A19" s="18" t="s">
        <v>19</v>
      </c>
    </row>
    <row r="20" spans="1:1" ht="12" x14ac:dyDescent="0.2">
      <c r="A20" s="21"/>
    </row>
    <row r="21" spans="1:1" ht="12" x14ac:dyDescent="0.2">
      <c r="A21" s="22" t="s">
        <v>20</v>
      </c>
    </row>
    <row r="22" spans="1:1" ht="36" x14ac:dyDescent="0.2">
      <c r="A22" s="23" t="s">
        <v>21</v>
      </c>
    </row>
    <row r="23" spans="1:1" ht="12" x14ac:dyDescent="0.2">
      <c r="A23" s="21"/>
    </row>
    <row r="24" spans="1:1" ht="49.9" customHeight="1" x14ac:dyDescent="0.2">
      <c r="A24" s="23" t="s">
        <v>40</v>
      </c>
    </row>
    <row r="25" spans="1:1" ht="12" x14ac:dyDescent="0.2">
      <c r="A25" s="21"/>
    </row>
    <row r="26" spans="1:1" ht="24" x14ac:dyDescent="0.2">
      <c r="A26" s="24" t="s">
        <v>41</v>
      </c>
    </row>
    <row r="27" spans="1:1" ht="12" x14ac:dyDescent="0.2">
      <c r="A27" s="21" t="s">
        <v>22</v>
      </c>
    </row>
    <row r="28" spans="1:1" ht="13.5" x14ac:dyDescent="0.2">
      <c r="A28" s="21" t="s">
        <v>42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ABBF62-6ED1-42EA-A78A-A3BCFAE42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PPI</vt:lpstr>
      <vt:lpstr>CEA</vt:lpstr>
      <vt:lpstr>sepuim</vt:lpstr>
      <vt:lpstr>Instructivo_PPI</vt:lpstr>
      <vt:lpstr>CEA!Área_de_impresión</vt:lpstr>
      <vt:lpstr>PPI!Área_de_impresión</vt:lpstr>
      <vt:lpstr>CEA!Títulos_a_imprimir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DCONTABILIDAD</cp:lastModifiedBy>
  <cp:lastPrinted>2023-07-24T16:58:05Z</cp:lastPrinted>
  <dcterms:created xsi:type="dcterms:W3CDTF">2014-10-22T05:35:08Z</dcterms:created>
  <dcterms:modified xsi:type="dcterms:W3CDTF">2023-08-30T01:31:19Z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