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6a94b5f6d9c58a1/MIS DOCUMENTOS 2023/DIRECCIÓN DE CONTABILIDAD 2023/INFORMES DE CONAC Y LDF 2023/FEBRERO 2023/"/>
    </mc:Choice>
  </mc:AlternateContent>
  <xr:revisionPtr revIDLastSave="38" documentId="8_{32E87F6F-F9E7-4CD8-92DB-7576345774DF}" xr6:coauthVersionLast="46" xr6:coauthVersionMax="47" xr10:uidLastSave="{2E1B88FE-81A7-4D5D-BB06-F25FABD5D611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</workbook>
</file>

<file path=xl/calcChain.xml><?xml version="1.0" encoding="utf-8"?>
<calcChain xmlns="http://schemas.openxmlformats.org/spreadsheetml/2006/main">
  <c r="G41" i="4" l="1"/>
  <c r="G28" i="4"/>
  <c r="G27" i="4"/>
  <c r="G26" i="4"/>
  <c r="G25" i="4"/>
  <c r="G24" i="4"/>
  <c r="G23" i="4"/>
  <c r="G22" i="4"/>
  <c r="G31" i="4"/>
  <c r="F31" i="4"/>
  <c r="E31" i="4"/>
  <c r="D21" i="4"/>
  <c r="C21" i="4"/>
  <c r="C40" i="4" s="1"/>
  <c r="D40" i="4"/>
  <c r="G16" i="4"/>
  <c r="G12" i="4"/>
  <c r="G11" i="4"/>
  <c r="G10" i="4"/>
  <c r="G9" i="4"/>
  <c r="G8" i="4"/>
  <c r="G7" i="4"/>
  <c r="G6" i="4"/>
  <c r="G5" i="4"/>
  <c r="B40" i="4"/>
  <c r="C16" i="4"/>
  <c r="D16" i="4"/>
  <c r="B16" i="4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<sst xmlns="http://schemas.openxmlformats.org/spreadsheetml/2006/main" count="69" uniqueCount="46">
  <si>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</si>
  <si>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</si>
  <si>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</si>
  <si>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</si>
  <si>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</si>
  <si>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</si>
  <si>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</si>
  <si>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</si>
  <si>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</si>
  <si>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</si>
  <si>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</si>
  <si>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</si>
  <si>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</si>
  <si>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</si>
  <si>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</si>
  <si>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</si>
  <si>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</si>
  <si>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</si>
  <si>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</si>
  <si>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</si>
  <si>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</si>
  <si>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</si>
  <si>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</si>
  <si>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</si>
  <si>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</si>
  <si>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</si>
  <si>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</si>
  <si>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</si>
  <si>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</si>
  <si>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</si>
  <si>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</si>
  <si>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</si>
  <si>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</si>
  <si>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</si>
  <si>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</si>
  <si>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</si>
  <si>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</si>
  <si>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</si>
  <si>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"Bajo protesta de decir verdad declaramos que los Estados Financieros y sus notas son razonablemente correctos y son responsabilidad del emisor."</t>
  </si>
  <si>
    <t>ELABORÓ </t>
  </si>
  <si>
    <t>AUTORIZA </t>
  </si>
  <si>
    <t>OLIVAS PARRA KARINA </t>
  </si>
  <si>
    <t>BERTHA MONTAÑO COTA </t>
  </si>
  <si>
    <t>DIRECTORA GENERAL DE INGRESOS </t>
  </si>
  <si>
    <t>SECRETARIA DE FINANZAS Y ADMON. </t>
  </si>
  <si>
    <t>Nombre del ente público
Estado Analítico de Ingresos
Del 01/01/2023 al 28/02/2023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</si>
</sst>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Itc avant garde gothic"/>
    </font>
    <font>
      <sz val="8"/>
      <color theme="1"/>
      <name val="Courie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0" fontId="7" fillId="0" borderId="8" xfId="8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/>
    <xf numFmtId="0" fontId="6" fillId="3" borderId="12" xfId="0" applyFont="1" applyFill="1" applyBorder="1" applyAlignment="1">
      <alignment vertical="top" wrapText="1"/>
    </xf>
    <xf numFmtId="0" fontId="6" fillId="3" borderId="13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6" fillId="3" borderId="0" xfId="0" applyFont="1" applyFill="1" applyAlignment="1">
      <alignment vertical="top"/>
    </xf>
    <xf numFmtId="0" fontId="6" fillId="3" borderId="12" xfId="0" applyFont="1" applyFill="1" applyBorder="1" applyAlignment="1">
      <alignment vertical="top"/>
    </xf>
    <xf numFmtId="0" fontId="6" fillId="3" borderId="13" xfId="0" applyFont="1" applyFill="1" applyBorder="1" applyAlignment="1">
      <alignment vertical="top"/>
    </xf>
    <xf numFmtId="0" fontId="12" fillId="3" borderId="0" xfId="0" applyFont="1" applyFill="1" applyAlignment="1">
      <alignment vertical="top"/>
    </xf>
    <xf numFmtId="3" fontId="3" fillId="0" borderId="0" xfId="8" applyNumberFormat="1" applyFont="1" applyAlignment="1" applyProtection="1">
      <alignment vertical="top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3" fillId="0" borderId="11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8" fillId="0" borderId="4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horizontal="center" vertical="center" wrapText="1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7" fillId="0" borderId="1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6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horizontal="center" vertical="center" wrapText="1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3" fontId="7" fillId="0" borderId="9" xfId="8" applyNumberFormat="1" applyFont="1" applyBorder="1" applyAlignment="1" applyProtection="1">
      <alignment vertical="top"/>
      <protection locked="0"/>
    </xf>
    <xf numFmtId="3" fontId="8" fillId="0" borderId="7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showGridLines="0" tabSelected="1" zoomScaleNormal="100" workbookViewId="0">
      <selection activeCell="I22" sqref="I22"/>
    </sheetView>
  </sheetViews>
  <sheetFormatPr baseColWidth="10" defaultColWidth="12" defaultRowHeight="11.25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9" width="12" style="2"/>
    <col min="10" max="10" width="12.6640625" style="2" bestFit="1" customWidth="1"/>
    <col min="11" max="16384" width="12" style="2"/>
  </cols>
  <sheetData>
    <row r="1" spans="1:7" ht="33.6" customHeight="1">
      <c r="A1" s="45" t="s">
        <v>45</v>
      </c>
      <c r="B1" s="46"/>
      <c r="C1" s="46"/>
      <c r="D1" s="46"/>
      <c r="E1" s="46"/>
      <c r="F1" s="46"/>
      <c r="G1" s="47"/>
    </row>
    <row r="2" spans="1:7" s="3" customFormat="1">
      <c r="A2" s="19"/>
      <c r="B2" s="50" t="s">
        <v>0</v>
      </c>
      <c r="C2" s="51"/>
      <c r="D2" s="51"/>
      <c r="E2" s="51"/>
      <c r="F2" s="52"/>
      <c r="G2" s="48" t="s">
        <v>7</v>
      </c>
    </row>
    <row r="3" spans="1:7" s="1" customFormat="1" ht="24.95" customHeight="1">
      <c r="A3" s="20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9"/>
    </row>
    <row r="4" spans="1:7" s="1" customFormat="1">
      <c r="A4" s="21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>
      <c r="A5" s="22" t="s">
        <v>14</v>
      </c>
      <c r="B5" s="53">
        <v>1594645861</v>
      </c>
      <c r="C5" s="53">
        <v>0</v>
      </c>
      <c r="D5" s="53">
        <v>1594645861</v>
      </c>
      <c r="E5" s="54">
        <v>402429283</v>
      </c>
      <c r="F5" s="53">
        <v>402429283</v>
      </c>
      <c r="G5" s="53">
        <f>F5-B5</f>
        <v>-1192216578</v>
      </c>
    </row>
    <row r="6" spans="1:7">
      <c r="A6" s="23" t="s">
        <v>15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>
        <f t="shared" ref="G6:G12" si="0">F6-B6</f>
        <v>0</v>
      </c>
    </row>
    <row r="7" spans="1:7">
      <c r="A7" s="22" t="s">
        <v>16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>
        <f t="shared" si="0"/>
        <v>0</v>
      </c>
    </row>
    <row r="8" spans="1:7">
      <c r="A8" s="22" t="s">
        <v>17</v>
      </c>
      <c r="B8" s="54">
        <v>692849209</v>
      </c>
      <c r="C8" s="54">
        <v>0</v>
      </c>
      <c r="D8" s="54">
        <v>692849209</v>
      </c>
      <c r="E8" s="54">
        <v>135448427</v>
      </c>
      <c r="F8" s="54">
        <v>135448427</v>
      </c>
      <c r="G8" s="54">
        <f t="shared" si="0"/>
        <v>-557400782</v>
      </c>
    </row>
    <row r="9" spans="1:7">
      <c r="A9" s="22" t="s">
        <v>18</v>
      </c>
      <c r="B9" s="54">
        <v>16543010</v>
      </c>
      <c r="C9" s="54">
        <v>0</v>
      </c>
      <c r="D9" s="54">
        <v>16543010</v>
      </c>
      <c r="E9" s="54">
        <v>1912034</v>
      </c>
      <c r="F9" s="54">
        <v>1912034</v>
      </c>
      <c r="G9" s="54">
        <f t="shared" si="0"/>
        <v>-14630976</v>
      </c>
    </row>
    <row r="10" spans="1:7">
      <c r="A10" s="23" t="s">
        <v>19</v>
      </c>
      <c r="B10" s="54">
        <v>272201996</v>
      </c>
      <c r="C10" s="54">
        <v>2550000</v>
      </c>
      <c r="D10" s="54">
        <v>274751996</v>
      </c>
      <c r="E10" s="54">
        <v>3785627</v>
      </c>
      <c r="F10" s="54">
        <v>3785627</v>
      </c>
      <c r="G10" s="54">
        <f t="shared" si="0"/>
        <v>-268416369</v>
      </c>
    </row>
    <row r="11" spans="1:7">
      <c r="A11" s="22" t="s">
        <v>20</v>
      </c>
      <c r="B11" s="54">
        <v>9054759</v>
      </c>
      <c r="C11" s="54">
        <v>0</v>
      </c>
      <c r="D11" s="54">
        <v>9054759</v>
      </c>
      <c r="E11" s="54">
        <v>434586</v>
      </c>
      <c r="F11" s="54">
        <v>434586</v>
      </c>
      <c r="G11" s="54">
        <f t="shared" si="0"/>
        <v>-8620173</v>
      </c>
    </row>
    <row r="12" spans="1:7" ht="22.5">
      <c r="A12" s="22" t="s">
        <v>21</v>
      </c>
      <c r="B12" s="54">
        <v>18949798677</v>
      </c>
      <c r="C12" s="54">
        <v>786653103</v>
      </c>
      <c r="D12" s="54">
        <v>19736451780</v>
      </c>
      <c r="E12" s="54">
        <v>3269562091</v>
      </c>
      <c r="F12" s="54">
        <v>3269562091</v>
      </c>
      <c r="G12" s="54">
        <f t="shared" si="0"/>
        <v>-15680236586</v>
      </c>
    </row>
    <row r="13" spans="1:7" ht="22.5">
      <c r="A13" s="22" t="s">
        <v>22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</row>
    <row r="14" spans="1:7">
      <c r="A14" s="22" t="s">
        <v>23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</row>
    <row r="15" spans="1:7">
      <c r="B15" s="55"/>
      <c r="C15" s="55"/>
      <c r="D15" s="55"/>
      <c r="E15" s="55"/>
      <c r="F15" s="55"/>
      <c r="G15" s="55"/>
    </row>
    <row r="16" spans="1:7">
      <c r="A16" s="9" t="s">
        <v>24</v>
      </c>
      <c r="B16" s="56">
        <f>SUM(B5:B15)</f>
        <v>21535093512</v>
      </c>
      <c r="C16" s="56">
        <f t="shared" ref="C16:F16" si="1">SUM(C5:C15)</f>
        <v>789203103</v>
      </c>
      <c r="D16" s="56">
        <f t="shared" si="1"/>
        <v>22324296615</v>
      </c>
      <c r="E16" s="56">
        <v>3813572047</v>
      </c>
      <c r="F16" s="56">
        <v>3813572047</v>
      </c>
      <c r="G16" s="57">
        <f>F16-B16</f>
        <v>-17721521465</v>
      </c>
    </row>
    <row r="17" spans="1:10">
      <c r="A17" s="12"/>
      <c r="B17" s="58"/>
      <c r="C17" s="58"/>
      <c r="D17" s="59"/>
      <c r="E17" s="60" t="s">
        <v>25</v>
      </c>
      <c r="F17" s="61"/>
      <c r="G17" s="62"/>
    </row>
    <row r="18" spans="1:10" ht="10.5" customHeight="1">
      <c r="A18" s="17"/>
      <c r="B18" s="50" t="s">
        <v>0</v>
      </c>
      <c r="C18" s="51"/>
      <c r="D18" s="51"/>
      <c r="E18" s="51"/>
      <c r="F18" s="52"/>
      <c r="G18" s="48" t="s">
        <v>7</v>
      </c>
    </row>
    <row r="19" spans="1:10" ht="22.5">
      <c r="A19" s="24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9"/>
    </row>
    <row r="20" spans="1:10">
      <c r="A20" s="18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10">
      <c r="A21" s="15" t="s">
        <v>27</v>
      </c>
      <c r="B21" s="63">
        <v>21526038753</v>
      </c>
      <c r="C21" s="63">
        <f>C22+C23+C24+C25+C26+C27+C28+C31</f>
        <v>789203103</v>
      </c>
      <c r="D21" s="63">
        <f>D22+D23+D24+D25+D26+D27+D28</f>
        <v>22315241856</v>
      </c>
      <c r="E21" s="63">
        <v>3813137461</v>
      </c>
      <c r="F21" s="63">
        <v>3813137461</v>
      </c>
      <c r="G21" s="63">
        <v>-17712901292</v>
      </c>
    </row>
    <row r="22" spans="1:10">
      <c r="A22" s="25" t="s">
        <v>14</v>
      </c>
      <c r="B22" s="64">
        <v>1594645861</v>
      </c>
      <c r="C22" s="64">
        <v>0</v>
      </c>
      <c r="D22" s="64">
        <v>1594645861</v>
      </c>
      <c r="E22" s="64">
        <v>402429283</v>
      </c>
      <c r="F22" s="64">
        <v>402429283</v>
      </c>
      <c r="G22" s="64">
        <f>F22-B22</f>
        <v>-1192216578</v>
      </c>
    </row>
    <row r="23" spans="1:10">
      <c r="A23" s="25" t="s">
        <v>15</v>
      </c>
      <c r="B23" s="64">
        <v>0</v>
      </c>
      <c r="C23" s="64">
        <v>0</v>
      </c>
      <c r="D23" s="64">
        <v>0</v>
      </c>
      <c r="E23" s="64">
        <v>0</v>
      </c>
      <c r="F23" s="64">
        <v>0</v>
      </c>
      <c r="G23" s="64">
        <f t="shared" ref="G23:G28" si="2">F23-B23</f>
        <v>0</v>
      </c>
    </row>
    <row r="24" spans="1:10">
      <c r="A24" s="25" t="s">
        <v>16</v>
      </c>
      <c r="B24" s="64">
        <v>0</v>
      </c>
      <c r="C24" s="64">
        <v>0</v>
      </c>
      <c r="D24" s="64">
        <v>0</v>
      </c>
      <c r="E24" s="64">
        <v>0</v>
      </c>
      <c r="F24" s="64">
        <v>0</v>
      </c>
      <c r="G24" s="64">
        <f t="shared" si="2"/>
        <v>0</v>
      </c>
    </row>
    <row r="25" spans="1:10">
      <c r="A25" s="25" t="s">
        <v>17</v>
      </c>
      <c r="B25" s="64">
        <v>692849209</v>
      </c>
      <c r="C25" s="64">
        <v>0</v>
      </c>
      <c r="D25" s="64">
        <v>692849209</v>
      </c>
      <c r="E25" s="64">
        <v>135448427</v>
      </c>
      <c r="F25" s="64">
        <v>135448427</v>
      </c>
      <c r="G25" s="64">
        <f t="shared" si="2"/>
        <v>-557400782</v>
      </c>
    </row>
    <row r="26" spans="1:10">
      <c r="A26" s="25" t="s">
        <v>28</v>
      </c>
      <c r="B26" s="64">
        <v>16543010</v>
      </c>
      <c r="C26" s="64">
        <v>0</v>
      </c>
      <c r="D26" s="64">
        <v>16543010</v>
      </c>
      <c r="E26" s="64">
        <v>1912034</v>
      </c>
      <c r="F26" s="64">
        <v>1912034</v>
      </c>
      <c r="G26" s="64">
        <f t="shared" si="2"/>
        <v>-14630976</v>
      </c>
      <c r="J26" s="44"/>
    </row>
    <row r="27" spans="1:10">
      <c r="A27" s="25" t="s">
        <v>29</v>
      </c>
      <c r="B27" s="64">
        <v>272201996</v>
      </c>
      <c r="C27" s="64">
        <v>2550000</v>
      </c>
      <c r="D27" s="64">
        <v>274751996</v>
      </c>
      <c r="E27" s="64">
        <v>3785627</v>
      </c>
      <c r="F27" s="64">
        <v>3785627</v>
      </c>
      <c r="G27" s="64">
        <f t="shared" si="2"/>
        <v>-268416369</v>
      </c>
    </row>
    <row r="28" spans="1:10" ht="22.5">
      <c r="A28" s="25" t="s">
        <v>30</v>
      </c>
      <c r="B28" s="64">
        <v>18949798677</v>
      </c>
      <c r="C28" s="64">
        <v>786653103</v>
      </c>
      <c r="D28" s="64">
        <v>19736451780</v>
      </c>
      <c r="E28" s="64">
        <v>3269562091</v>
      </c>
      <c r="F28" s="64">
        <v>3269562091</v>
      </c>
      <c r="G28" s="64">
        <f t="shared" si="2"/>
        <v>-15680236586</v>
      </c>
    </row>
    <row r="29" spans="1:10" ht="22.5">
      <c r="A29" s="25" t="s">
        <v>22</v>
      </c>
      <c r="B29" s="64">
        <v>0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J29" s="44"/>
    </row>
    <row r="30" spans="1:10">
      <c r="A30" s="25"/>
      <c r="B30" s="64"/>
      <c r="C30" s="64"/>
      <c r="D30" s="64"/>
      <c r="E30" s="64"/>
      <c r="F30" s="64"/>
      <c r="G30" s="64"/>
      <c r="J30" s="44"/>
    </row>
    <row r="31" spans="1:10" ht="33.75">
      <c r="A31" s="26" t="s">
        <v>37</v>
      </c>
      <c r="B31" s="65">
        <v>9054759</v>
      </c>
      <c r="C31" s="65">
        <v>0</v>
      </c>
      <c r="D31" s="65">
        <v>9054759</v>
      </c>
      <c r="E31" s="65">
        <f>E34</f>
        <v>434586</v>
      </c>
      <c r="F31" s="65">
        <f>F34</f>
        <v>434586</v>
      </c>
      <c r="G31" s="65">
        <f>F31-B31</f>
        <v>-8620173</v>
      </c>
      <c r="J31" s="44"/>
    </row>
    <row r="32" spans="1:10">
      <c r="A32" s="25" t="s">
        <v>15</v>
      </c>
      <c r="B32" s="64">
        <v>0</v>
      </c>
      <c r="C32" s="64">
        <v>0</v>
      </c>
      <c r="D32" s="64">
        <v>0</v>
      </c>
      <c r="E32" s="64">
        <v>0</v>
      </c>
      <c r="F32" s="64">
        <v>0</v>
      </c>
      <c r="G32" s="64">
        <v>0</v>
      </c>
      <c r="J32" s="44"/>
    </row>
    <row r="33" spans="1:26">
      <c r="A33" s="25" t="s">
        <v>31</v>
      </c>
      <c r="B33" s="64">
        <v>0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</row>
    <row r="34" spans="1:26" ht="10.5" customHeight="1">
      <c r="A34" s="25" t="s">
        <v>32</v>
      </c>
      <c r="B34" s="64">
        <v>9054759</v>
      </c>
      <c r="C34" s="64">
        <v>0</v>
      </c>
      <c r="D34" s="64">
        <v>9054759</v>
      </c>
      <c r="E34" s="64">
        <v>434586</v>
      </c>
      <c r="F34" s="64">
        <v>434586</v>
      </c>
      <c r="G34" s="64">
        <v>-8801853</v>
      </c>
    </row>
    <row r="35" spans="1:26" ht="22.5">
      <c r="A35" s="25" t="s">
        <v>22</v>
      </c>
      <c r="B35" s="64">
        <v>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J35" s="44"/>
    </row>
    <row r="36" spans="1:26">
      <c r="A36" s="10"/>
      <c r="B36" s="64"/>
      <c r="C36" s="64"/>
      <c r="D36" s="64"/>
      <c r="E36" s="64"/>
      <c r="F36" s="64"/>
      <c r="G36" s="64"/>
    </row>
    <row r="37" spans="1:26">
      <c r="A37" s="16" t="s">
        <v>33</v>
      </c>
      <c r="B37" s="65">
        <v>0</v>
      </c>
      <c r="C37" s="65">
        <v>0</v>
      </c>
      <c r="D37" s="65">
        <v>0</v>
      </c>
      <c r="E37" s="65">
        <v>0</v>
      </c>
      <c r="F37" s="65">
        <v>0</v>
      </c>
      <c r="G37" s="65">
        <v>0</v>
      </c>
    </row>
    <row r="38" spans="1:26">
      <c r="A38" s="25" t="s">
        <v>23</v>
      </c>
      <c r="B38" s="64">
        <v>0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</row>
    <row r="39" spans="1:26">
      <c r="A39" s="25"/>
      <c r="B39" s="65"/>
      <c r="C39" s="65"/>
      <c r="D39" s="65"/>
      <c r="E39" s="65"/>
      <c r="F39" s="65"/>
      <c r="G39" s="65"/>
    </row>
    <row r="40" spans="1:26">
      <c r="A40" s="11" t="s">
        <v>24</v>
      </c>
      <c r="B40" s="56">
        <f>B21+B31</f>
        <v>21535093512</v>
      </c>
      <c r="C40" s="56">
        <f t="shared" ref="C40:F40" si="3">C21+C31</f>
        <v>789203103</v>
      </c>
      <c r="D40" s="56">
        <f t="shared" si="3"/>
        <v>22324296615</v>
      </c>
      <c r="E40" s="56">
        <v>3813572047</v>
      </c>
      <c r="F40" s="56">
        <v>3813572047</v>
      </c>
      <c r="G40" s="66"/>
    </row>
    <row r="41" spans="1:26">
      <c r="A41" s="12"/>
      <c r="B41" s="58"/>
      <c r="C41" s="58"/>
      <c r="D41" s="58"/>
      <c r="E41" s="60" t="s">
        <v>25</v>
      </c>
      <c r="F41" s="67"/>
      <c r="G41" s="68">
        <f>F40-B40</f>
        <v>-17721521465</v>
      </c>
    </row>
    <row r="43" spans="1:26" ht="22.5">
      <c r="A43" s="13" t="s">
        <v>34</v>
      </c>
    </row>
    <row r="44" spans="1:26">
      <c r="A44" s="14" t="s">
        <v>35</v>
      </c>
    </row>
    <row r="45" spans="1:26">
      <c r="A45" s="14" t="s">
        <v>36</v>
      </c>
    </row>
    <row r="48" spans="1:26" ht="11.25" customHeight="1">
      <c r="A48" s="43" t="s">
        <v>38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2" customHeight="1">
      <c r="A50" s="35" t="s">
        <v>39</v>
      </c>
      <c r="B50" s="35"/>
      <c r="C50" s="40" t="s">
        <v>40</v>
      </c>
      <c r="D50" s="33"/>
      <c r="E50" s="29"/>
      <c r="K50" s="33"/>
      <c r="L50" s="33"/>
      <c r="M50" s="33"/>
      <c r="N50" s="33"/>
      <c r="O50" s="33"/>
      <c r="P50" s="33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>
      <c r="A51" s="36"/>
      <c r="B51" s="36"/>
      <c r="C51" s="36"/>
      <c r="D51" s="28"/>
      <c r="E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2" customHeight="1">
      <c r="D52" s="34"/>
      <c r="E52" s="29"/>
      <c r="K52" s="34"/>
      <c r="L52" s="34"/>
      <c r="M52" s="34"/>
      <c r="N52" s="34"/>
      <c r="O52" s="34"/>
      <c r="P52" s="34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2" customHeight="1">
      <c r="D53" s="31"/>
      <c r="E53" s="29"/>
      <c r="K53" s="30"/>
      <c r="L53" s="30"/>
      <c r="M53" s="30"/>
      <c r="N53" s="30"/>
      <c r="O53" s="30"/>
      <c r="P53" s="31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>
      <c r="A54" s="37" t="s">
        <v>41</v>
      </c>
      <c r="B54" s="37"/>
      <c r="C54" s="41" t="s">
        <v>42</v>
      </c>
    </row>
    <row r="55" spans="1:26">
      <c r="A55" s="38" t="s">
        <v>43</v>
      </c>
      <c r="B55" s="39"/>
      <c r="C55" s="42" t="s">
        <v>44</v>
      </c>
    </row>
  </sheetData>
  <sheetProtection formatCells="0" formatColumns="0" formatRows="0" insertRows="0" autoFilter="0"/>
  <mergeCells count="6">
    <mergeCell ref="A1:G1"/>
    <mergeCell ref="G2:G3"/>
    <mergeCell ref="G18:G19"/>
    <mergeCell ref="B2:F2"/>
    <mergeCell ref="B18:F18"/>
    <mergeCell ref="G16:G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  <ignoredError sqref="G5:G12 B16:D16 D22:G27 G16 E31:G31 C21:D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Lic. José Miguel Cota Silva</cp:lastModifiedBy>
  <cp:revision/>
  <dcterms:created xsi:type="dcterms:W3CDTF">2012-12-11T20:48:19Z</dcterms:created>
  <dcterms:modified xsi:type="dcterms:W3CDTF">2023-03-30T18:56:37Z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