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ston\Downloads\rendicion de cuentas\"/>
    </mc:Choice>
  </mc:AlternateContent>
  <xr:revisionPtr revIDLastSave="0" documentId="8_{4D57608F-F0BC-4212-8616-054D81D95BF5}" xr6:coauthVersionLast="46" xr6:coauthVersionMax="46" xr10:uidLastSave="{00000000-0000-0000-0000-000000000000}"/>
  <bookViews>
    <workbookView xWindow="-120" yWindow="-120" windowWidth="20730" windowHeight="11160" firstSheet="1" activeTab="2"/>
  </bookViews>
  <sheets>
    <sheet name="CONCENTRADO TOTAL ELECTRIF-EA" sheetId="4" r:id="rId1"/>
    <sheet name="FISE ELECTRIFICACIÓN 2020" sheetId="5" r:id="rId2"/>
    <sheet name="ENERGIA ALTERNA 2020" sheetId="6" r:id="rId3"/>
  </sheets>
  <definedNames>
    <definedName name="_xlnm.Print_Area" localSheetId="1">'FISE ELECTRIFICACIÓN 2020'!$B$2:$O$70</definedName>
  </definedNames>
  <calcPr calcId="181029"/>
</workbook>
</file>

<file path=xl/calcChain.xml><?xml version="1.0" encoding="utf-8"?>
<calcChain xmlns="http://schemas.openxmlformats.org/spreadsheetml/2006/main">
  <c r="A86" i="6" l="1"/>
  <c r="L84" i="6"/>
  <c r="L86" i="6"/>
  <c r="E84" i="6"/>
  <c r="E86" i="6"/>
  <c r="K8" i="6"/>
  <c r="L69" i="6"/>
  <c r="E69" i="6"/>
  <c r="L61" i="6"/>
  <c r="E61" i="6"/>
  <c r="L48" i="6"/>
  <c r="E48" i="6"/>
  <c r="L25" i="6"/>
  <c r="E25" i="6"/>
  <c r="F13" i="5"/>
  <c r="F15" i="5"/>
  <c r="F17" i="5"/>
  <c r="F19" i="5"/>
  <c r="F21" i="5"/>
  <c r="E23" i="5"/>
  <c r="F23" i="5"/>
  <c r="M23" i="5"/>
  <c r="F25" i="5"/>
  <c r="F27" i="5"/>
  <c r="F29" i="5"/>
  <c r="F31" i="5"/>
  <c r="F33" i="5"/>
  <c r="F35" i="5"/>
  <c r="F37" i="5"/>
  <c r="F39" i="5"/>
  <c r="E41" i="5"/>
  <c r="F41" i="5"/>
  <c r="F69" i="5"/>
  <c r="L8" i="5"/>
  <c r="M41" i="5"/>
  <c r="M69" i="5"/>
  <c r="F43" i="5"/>
  <c r="F45" i="5"/>
  <c r="F47" i="5"/>
  <c r="F49" i="5"/>
  <c r="E50" i="5"/>
  <c r="F50" i="5"/>
  <c r="M50" i="5"/>
  <c r="F52" i="5"/>
  <c r="F54" i="5"/>
  <c r="F56" i="5"/>
  <c r="F60" i="5"/>
  <c r="F62" i="5"/>
  <c r="E64" i="5"/>
  <c r="F64" i="5"/>
  <c r="M64" i="5"/>
  <c r="A69" i="5"/>
  <c r="U75" i="5"/>
  <c r="C20" i="4"/>
  <c r="D20" i="4"/>
  <c r="E20" i="4"/>
  <c r="F20" i="4"/>
  <c r="G20" i="4"/>
  <c r="E69" i="5"/>
</calcChain>
</file>

<file path=xl/sharedStrings.xml><?xml version="1.0" encoding="utf-8"?>
<sst xmlns="http://schemas.openxmlformats.org/spreadsheetml/2006/main" count="400" uniqueCount="170">
  <si>
    <t>OBRA O ACCIÓN A REALIZAR</t>
  </si>
  <si>
    <t>ENTIDAD</t>
  </si>
  <si>
    <t>MUNICIPIO</t>
  </si>
  <si>
    <t>LOCALIDAD</t>
  </si>
  <si>
    <t xml:space="preserve">UBICACIÓN </t>
  </si>
  <si>
    <t>METAS</t>
  </si>
  <si>
    <t>BENEFICIARIOS</t>
  </si>
  <si>
    <t>BCS</t>
  </si>
  <si>
    <t>HAB</t>
  </si>
  <si>
    <t>COSTO TOTAL DE LA OBRA</t>
  </si>
  <si>
    <t>OBSERVACIONES</t>
  </si>
  <si>
    <t>C.P. JOSÉ NORBERT ÁLVAREZ LUCERO</t>
  </si>
  <si>
    <t>TOTAL</t>
  </si>
  <si>
    <t>SECRETARÍA DEL TRABAJO Y DESARROLLO SOCIAL</t>
  </si>
  <si>
    <t>SUBSECRETARÍA DE DESARROLLO SOCIAL Y HUMANO</t>
  </si>
  <si>
    <t>LORETO</t>
  </si>
  <si>
    <t>MULEGÉ</t>
  </si>
  <si>
    <t>ADQUISICIONES QUE SE VAN A REALIZAR CON RECURSOS FISE</t>
  </si>
  <si>
    <t>APORTACION  GOB EDO</t>
  </si>
  <si>
    <t>SANTA ROSALÍA</t>
  </si>
  <si>
    <t>COMONDÚ</t>
  </si>
  <si>
    <t>LA PAZ</t>
  </si>
  <si>
    <t>EJIDO JUAN DOMÍNGUEZ COTA</t>
  </si>
  <si>
    <t>SAN PEDRO MÉXICO</t>
  </si>
  <si>
    <t>LOS CABOS</t>
  </si>
  <si>
    <t>BENEF</t>
  </si>
  <si>
    <t>APORTAC GOB EDO</t>
  </si>
  <si>
    <t>PROGRAMA</t>
  </si>
  <si>
    <t>ELECTRIF</t>
  </si>
  <si>
    <t>ENERGÍA ALTERNA</t>
  </si>
  <si>
    <t>CONCENTRADO DE ELECTRIFICACIÓN Y ENERGIA ALTERNA</t>
  </si>
  <si>
    <t>CONSEJO NACIONAL DE AMORTIZACIÓN CONTABLE (CONAC)</t>
  </si>
  <si>
    <t xml:space="preserve">DIRECTOR DE DESARROLLO SOCIAL Y HUMANO </t>
  </si>
  <si>
    <t>SUBTOTAL MULEGE</t>
  </si>
  <si>
    <t>SUBTOTAL COMONDU</t>
  </si>
  <si>
    <t>SUBTOTAL LA PAZ</t>
  </si>
  <si>
    <t>SUBTOTAL LOS CABOS</t>
  </si>
  <si>
    <t/>
  </si>
  <si>
    <t xml:space="preserve">MONTO FISE 2020:           </t>
  </si>
  <si>
    <t>AMPLIACIÓN DE LA RED DE DISTRIBUCIÓN DE ENERGÍA ELÉCTRICA DE LA COLONIA AMPLIACIÓN VISTA HERMOSA</t>
  </si>
  <si>
    <t>AMPLIACIÓN DE LA RED DE DISTRIBUCIÓN DE ENERGÍA ELÉCTRICA DE LA CALLE 8 DE OCTUBRE DE LA COLONIA LA CAÑADA</t>
  </si>
  <si>
    <t>SUBTOTAL LORETO</t>
  </si>
  <si>
    <t>OBRAS DE ELECTRIFICACIÓN A REALIZAR CON RECURSOS FISE</t>
  </si>
  <si>
    <t>AMPLIACIÓN DE LA RED DE DISTRIBUCIÓN DE ENERGÍA ELÉCTRICA DE LA COLONIA LA PITAHAYA CINCO</t>
  </si>
  <si>
    <t>AMPLIACIÓN DE LA RED DE DISTRIBUCIÓN DE ENERGÍA ELÉCTRICA DE LA COLONIA CENTRO</t>
  </si>
  <si>
    <t>JUAN DOMÍNGUEZ COTA</t>
  </si>
  <si>
    <t>AMPLIACIÓN DE LA RED DE DISTRIBUCIÓN DE ENERGÍA ELÉCTRICA CARPINTERÍA</t>
  </si>
  <si>
    <t>AMPLIACIÓN DE LA RED DE DISTRIBUCIÓN DE ENERGÍA ELÉCTRICA DE LA COLONIA BUENOS AIRES</t>
  </si>
  <si>
    <t>AMPLIACIÓN DE LA RED DE DISTRIBUCIÓN DE ENERGÍA ELÉCTRICA DE LA COLONIA MAGISTERIAL</t>
  </si>
  <si>
    <t>AMPLIACIÓN DE LA RED DE DISTRIBUCIÓN DE ENERGÍA ELÉCTRICA DE LA COLONIA PREDIO SAN JUAN</t>
  </si>
  <si>
    <t>VILLA ALBERTO A. ALVARADO ARAMBURO</t>
  </si>
  <si>
    <t>AMPLIACIÓN DE LA RED DE DISTRIBUCIÓN DE ENERGÍA ELÉCTRICA 1a ETAPA</t>
  </si>
  <si>
    <t>EJIDO FRANCISCO J. MÚJICA</t>
  </si>
  <si>
    <t xml:space="preserve">SE INSTALARÁ 1 TRANSFORMADOR DE 25 KVA </t>
  </si>
  <si>
    <t>AMPLIACIÓN DE LA RED DE DISTRIBUCIÓN DE ENERGÍA ELÉCTRICA 2a ETAPA</t>
  </si>
  <si>
    <t>SE INSTALARÁ 1 POSTE PARA CONSTRUIR 0.06 KM DE LÍNEA SECUNDARIA</t>
  </si>
  <si>
    <t>PRESUPUESTO ACTUALIZADO</t>
  </si>
  <si>
    <t xml:space="preserve">SE INSTALARÁN 4 POSTES (2-9 Y 2-12), UN TRANSFORMADOR DE 25 KVA PARA CONSTRUIR 0.08 KM DE LÍNEA PRIMARIA Y 0.08 KM DE LÍNEA SECUNDARIA </t>
  </si>
  <si>
    <t>AMPLIACIÓN DE LA RED DE DISTRIBUCIÓN DE ENERGÍA ELÉCTRICA DE LA COLONIA NUEVA SANTA ROSALÍA</t>
  </si>
  <si>
    <t>AMPLIACIÓN DE LA RED DE DISTRIBUCIÓN DE ENERGÍA ELÉCTRICA DE LA COLONIA VÁZQUEZ MOLINA</t>
  </si>
  <si>
    <t>CIUDAD INSURGENTES</t>
  </si>
  <si>
    <t>SE INSTALARÁN 20 POSTES, 3 TRANSFORMADORES HACIENDO UN TOTAL DE 125.0 KVA PARA CONSTRUIR 0.48 KM DE LÍNEA PRIMARIA Y 0.85 KM DE LÍNEA SECUNDARIA</t>
  </si>
  <si>
    <t>SE INSTALARÁN 4 POSTES, 1 TRANSFORMADOR DE 25 KVA PARA CONSTRUIR 0.21 KM DE LÍNEA PRIMARIA</t>
  </si>
  <si>
    <t xml:space="preserve">SE INSTALARÁN 55 POSTES (12 PCR-9 Y 43 PCR-12), 30 TRANSFORMADORES HACIENDO UN TOTAL DE 800.0 KVA PARA CONSTRUIR 0.310 KM DE LÍNEA PRIMARIA EN 3F-4H Y 1.995 KM DE LÍNEA PRIMARIA EN 1F-2H Y 1.62 KM DE C.M. E INSTALACIÓN DE 16 LUMINARIAS </t>
  </si>
  <si>
    <t>AMPLIACIÓN DE LA RED DE DISTRIBUCIÓN DE ENERGÍA ELÉCTRICA DE LA CALLE SANTA GERTRUDIS DE LA COLONIA MIRAMAR</t>
  </si>
  <si>
    <t>AMPLIACIÓN DE LA RED DE DISTRIBUCIÓN DE ENERGÍA ELÉCTRICA DE LA CALLE SANTA CATALINA DE LA COLONIA MIRAMAR</t>
  </si>
  <si>
    <t xml:space="preserve">SE INSTALARÁN 2 POSTES, PARA CONSTRUIR 0.10 KM DE LÍNEA SECUNDARIA </t>
  </si>
  <si>
    <t>AMPLIACIÓN DE LA RED DE DISTRIBUCIÓN DE ENERGÍA ELÉCTRICA DE LA CALLE DANZANTE DE LA COLONIA MIRAMAR</t>
  </si>
  <si>
    <t xml:space="preserve">SE INSTALARÁN 2 POSTES, PARA CONSTRUIR 0.09 KM DE LÍNEA SECUNDARIA </t>
  </si>
  <si>
    <t>AMPLIACIÓN DE LA RED DE DISTRIBUCIÓN DE ENERGÍA ELÉCTRICA DE LA CALLE CERRO SAN JUAN Y AV GAVIOTAS DE LA COLONIA MIRAMAR</t>
  </si>
  <si>
    <t xml:space="preserve">SE INSTALARÁN 3 POSTES PARA CONSTRUIR Y 0.16 KM DE LÍNEA SECUNDARIA </t>
  </si>
  <si>
    <t xml:space="preserve">SE INSTALARÁN 6 POSTES Y UN TRANSFORMADOR DE 37.5 KVA PARA CONSTRUIR 0.09 KM DE LÍNEA PRIMARIA Y 0.08 KM DE LÍNEA SECUNDARIA </t>
  </si>
  <si>
    <t>AMPLIACIÓN DE LA RED DE DISTRIBUCIÓN DE ENERGÍA ELÉCTRICA DEL CALLEJÓN PROLONGACIÓN B DE LA COLONIA MIRAMAR</t>
  </si>
  <si>
    <t xml:space="preserve">SE INSTALARÁN 2 POSTES Y UN TRANSFORMADOR DE 37.5 KVA PARA CONSTRUIR 0.11 KM DE LÍNEA SECUNDARIA </t>
  </si>
  <si>
    <t>AMPLIACIÓN DE LA RED DE DISTRIBUCIÓN DE ENERGÍA ELÉCTRICA DE LA CARRETERA TRANSPENINSULAR DEL KM 2.5 DE LA COLONIA MIRAMAR</t>
  </si>
  <si>
    <t xml:space="preserve">SE INSTALARÁN 2 TRANSFORMADORES DE 37.5 KVA CADA UNO (HACIENDO UN TOTAL DE 75 KVA) </t>
  </si>
  <si>
    <t>AMPLIACIÓN DE LA RED DE DISTRIBUCIÓN DE ENERGÍA ELÉCTRICA DE LA CALLE ARROYO E/ACUEDUCTO Y CALLE BALLENA DE LA COLONIA MIRAMAR</t>
  </si>
  <si>
    <t xml:space="preserve">SE INSTALARÁN 4 POSTES Y UN TRANSFORMADOR DE 37.5 KVA PARA CONSTRUIR 0.22 KM  DE LÍNEA PRIMARIA Y  0.12 KM DE LÍNEA SECUNDARIA </t>
  </si>
  <si>
    <t>AMPLIACIÓN DE LA RED DE DISTRIBUCIÓN DE ENERGÍA ELÉCTRICA DE LA CALLE SIERRA E/DORADO Y MARLÍN DE LA COLONIA MIRAMAR</t>
  </si>
  <si>
    <t xml:space="preserve">SE INSTALARÁN 6 POSTES Y DOS TRANSFORMADORES DE 25 KVA CADA UNO PARA CONSTRUIR 0.260 KM DE LÍNEA PRIMARIA  </t>
  </si>
  <si>
    <t xml:space="preserve">SE INSTALARÁN 3 POSTE Y 1 TRANSFORMADOR DE 25 KVA PARA CONSTRUIR 0.10 KM DE LÍNEA PRIMARIA  </t>
  </si>
  <si>
    <t xml:space="preserve">SE INSTALARÁ UN POSTE PARA CONSTRUIR 0.045 KM DE LÍNEA SECUNDARIA </t>
  </si>
  <si>
    <t xml:space="preserve">SE INSTALARÁN 2 POSTES Y UN TRANSFORMADOR DE 37.5 KVA PARA CONSTRUIR 0.06 KM  DE LÍNEA PRIMARIA Y  0.055 KM DE LÍNEA SECUNDARIA </t>
  </si>
  <si>
    <t>SE INSTALARÁN 4 POSTES Y UN TRANSFORMADOR DE 25 KVA PARA CONSTRUIR 0.120 KM DE LÍNEA PRIMARIA Y 0.025 DE CABLE MÚLTIPLE</t>
  </si>
  <si>
    <t>CIUDAD CONSTITUCIÓN</t>
  </si>
  <si>
    <t>AMPLIACIÓN DE LA RED DE DISTRIBUCIÓN DE ENERGÍA ELÉCTRICA DE LA COLONIA AGUILAR 2a ETAPA</t>
  </si>
  <si>
    <t>SE INSTALARÁN 14 POSTES, 3 TRANSFORMADORES HACIENDO UN TOTAL DE 112.5 KVA PARA CONSTRUIR 0.42 KM DE LÍNEA PRIMARIA Y 0.32 KM DE LÍNEA SECUNDARIA</t>
  </si>
  <si>
    <t>AMPLIACIÓN DE LA RED DE DISTRIBUCIÓN DE ENERGÍA ELÉCTRICA DEL POBLADO</t>
  </si>
  <si>
    <t>BENITO JUÁREZ</t>
  </si>
  <si>
    <t>SE INSTALARÁN 7 POSTES, 1 TRANSFORMADOR DE 25 KVA PARA CONSTRUIR 0.4 KM DE LÍNEA PRIMARIA Y 0.29 KM DE LÍNEA SECUNDARIA</t>
  </si>
  <si>
    <t>ELECTRIFICACIÓN  DE LA RED DE DISTRIBUCIÓN DE ENERGÍA ELÉCTRICA DEL POBLADO</t>
  </si>
  <si>
    <t>EJIDO JOSEFA ORTIZ DE DOMÍNGUEZ</t>
  </si>
  <si>
    <t xml:space="preserve">SE INSTALARÁN 3 POSTES , UN TRANSFORMADOR DE 25 KVA PARA CONSTRUIR 0.12 KM DE LÍNEA PRIMARIA Y 0.05 KM DE LÍNEA SECUNDARIA </t>
  </si>
  <si>
    <t>SE INSTALARÁN 5 POSTES, UN TRANSFORMADOR PARA CONSTRUIR 0.10 KM DE LÍNEA PRIMARIA Y 0.23 KM DE LÍNEA SECUNDARIA</t>
  </si>
  <si>
    <t xml:space="preserve"> SE INSTALARÁN 38 POSTES, 9 TRANSFORMADORES HACIENDO UN TOTAL DE 337.5 KVA PARA CONSTRUIR 1.72 KM DE LÍNEA PRIMARIA Y 1.56 KM DE LÍNEA SECUNDARIA</t>
  </si>
  <si>
    <t>OBRAS DE ENERGÍA ALTERNA A REALIZAR CON RECURSOS FISE</t>
  </si>
  <si>
    <t>ELECTRIFICACIÓN MEDIANTE INSTALACIÓN DE SISTEMAS FOTOVOLTAICOS DE ILUMINACIÓN BÁSICA EN 10 RANCHOS DE LA ZONA SAN DIONICIO DE QUEPO</t>
  </si>
  <si>
    <t>ZONA SAN DIONICIO DE QUEPO</t>
  </si>
  <si>
    <t>SE INSTALARÁ UN MÓDULO SOLAR DE 150 WATTS, UN CONTRALADOR DE 10 AMPERES, UNA CAJA DE FUSIBLE DE 5 AMPERES, UN INVERSOR DE 500 WATTS, UNA BATERÍA MODELO L31T/S DE 105 AMPERES (12 VOLTIOS), CABLES, SOPORTE TUBULAR Y ACCESORIOS</t>
  </si>
  <si>
    <t>LICITACIÓN ESTATAL</t>
  </si>
  <si>
    <t>ELECTRIFICACIÓN MEDIANTE INSTALACIÓN DE SISTEMAS FOTOVOLTAICOS DE ILUMINACIÓN BÁSICA EN 7 VIVIENDAS DE LA ISLA CABO SAN LÁZARO</t>
  </si>
  <si>
    <t>ZONA CABO SAN LÁZARO</t>
  </si>
  <si>
    <t>SE INSTALARÁ UN MÓDULO SOLAR DE 150 ATTS, UN CONTRALADOR DE 10 AMPERES, UNA CAJA DE FUSIBLE DE 5 AMPERES, UN INVERSOR DE 500 WATTS, UNA BATERÍA MODELO L31T/S DE 105 AMPERES (12 VOLTIOS), CABLES, SOPORTE TUBULAR Y ACCESORIOS</t>
  </si>
  <si>
    <t>ELECTRIFICACIÓN MEDIANTE INSTALACIÓN DE SISTEMAS FOTOVOLTAICOS DE ILUMINACIÓN BÁSICA EN 3 VIVIENDAS DE PUNTA ARENAS DE LA ISLA MARGARITA</t>
  </si>
  <si>
    <t>ZONA PUNTA ARENAS</t>
  </si>
  <si>
    <t>ELECTRIFICACIÓN MEDIANTE INSTALACIÓN DE SISTEMAS FOTOVOLTAICOS DE ILUMINACIÓN BÁSICA EN 5 RANCHOS ZONA PASO HONDO</t>
  </si>
  <si>
    <t>ZONA PASO HONDO</t>
  </si>
  <si>
    <t>ELECTRIFICACIÓN MEDIANTE INSTALACIÓN DE SISTEMAS FOTOVOLTAICOS DE ILUMINACIÓN BÁSICA EN 10 RANCHOS ZONA SAN JOSÉ DE LA NORIA</t>
  </si>
  <si>
    <t>ZONA SAN JOSÉ DE LA NORIA</t>
  </si>
  <si>
    <t xml:space="preserve">SUMINISTRO E INSTALACIÓN DE UN GENERADOR CATERPILLAR DE 250 KW  PARA LA PLANTA HÍBRIDA </t>
  </si>
  <si>
    <t>SAN JUANICO</t>
  </si>
  <si>
    <t>ADQUISICIÓN E INSTALACIÓN DE UN GENERADOR CATERPILLAR  DE 250 KW (312 KVA) USO EMERGENTE, 225 KW (281 KVA) USO PRIMARIO, DIÉSEL, TABLERO DE CONTROL EMCP4.2, CONTROL PANEL 480/240V, 3 FASES, 60Hz, 1800 rpm.</t>
  </si>
  <si>
    <t>ELECTRIFICACIÓN MEDIANTE INSTALACIÓN DE SISTEMAS FOTOVOLTAICOS DE ILUMINACIÓN BÁSICA EN 1 ESCUELA PRIMARIA DE SAN JUANIQUITO</t>
  </si>
  <si>
    <t>SAN JUANIQUITO</t>
  </si>
  <si>
    <t>ELECTRIFICACIÓN MEDIANTE INSTALACIÓN DE SISTEMAS FOTOVOLTAICOS DE ILUMINACIÓN BÁSICA EN 5 VIVIENDAS DE LA ZONA LIGÜÍ</t>
  </si>
  <si>
    <t>ZONA LIGÜÍ</t>
  </si>
  <si>
    <t>ELECTRIFICACIÓN MEDIANTE INSTALACIÓN DE SISTEMAS FOTOVOLTAICOS DE ILUMINACIÓN BÁSICA EN 1 RANCHO DE LA ZONA PASO DE SANTA CRUZ</t>
  </si>
  <si>
    <t>ZONA EL PASO DE SANTA CRUZ</t>
  </si>
  <si>
    <t>ELECTRIFICACIÓN MEDIANTE INSTALACIÓN DE SISTEMAS FOTOVOLTAICOS DE ILUMINACIÓN BÁSICA EN 3 RANCHOS DE LA ZONA SAN JAVIER</t>
  </si>
  <si>
    <t>ZONA SAN JAVIER</t>
  </si>
  <si>
    <t>ELECTRIFICACIÓN MEDIANTE INSTALACIÓN DE SISTEMAS FOTOVOLTAICOS DE ILUMINACIÓN BÁSICA EN 9 RANCHOS DE LA ZONA LORETO</t>
  </si>
  <si>
    <t>ZONA LORETO</t>
  </si>
  <si>
    <t>ELECTRIFICACIÓN MEDIANTE INSTALACIÓN DE SISTEMAS FOTOVOLTAICOS DE ILUMINACIÓN BÁSICA EN 3 RANCHOS DE LA ZONA DE ALTAGRACIA</t>
  </si>
  <si>
    <t>ZONA ALTAGRACIA</t>
  </si>
  <si>
    <t>ELECTRIFICACIÓN MEDIANTE INSTALACIÓN DE SISTEMAS FOTOVOLTAICOS DE ILUMINACIÓN BÁSICA EN 8 RANCHOS DE LA ZONA SAN JUAN B. LONDÓ</t>
  </si>
  <si>
    <t>ZONA SAN JUAN B.LONDÓ</t>
  </si>
  <si>
    <t>ELECTRIFICACIÓN MEDIANTE INSTALACIÓN DE SISTEMAS FOTOVOLTAICOS DE ILUMINACIÓN BÁSICA EN 10 RANCHOS DE LA ZONA SAN NICOLÁS</t>
  </si>
  <si>
    <t>ZONA SAN NICOLÁS</t>
  </si>
  <si>
    <t>ELECTRIFICACIÓN MEDIANTE INSTALACIÓN DE SISTEMAS FOTOVOLTAICOS DE ILUMINACIÓN BÁSICA EN UNA VIVIENDA ZONA SAN COSME</t>
  </si>
  <si>
    <t>ZONA SAN COSME</t>
  </si>
  <si>
    <t>ELECTRIFICACIÓN MEDIANTE INSTALACIÓN DE SISTEMAS FOTOVOLTAICOS DE ILUMINACIÓN BÁSICA EN 5 RANCHOS DE LA ZONA EL JUNCALITO</t>
  </si>
  <si>
    <t>ZONA EL JUNCALITO</t>
  </si>
  <si>
    <t>ELECTRIFICACIÓN MEDIANTE INSTALACIÓN DE SISTEMAS FOTOVOLTAICOS DE ILUMINACIÓN BÁSICA EN 9 RANCHOS DE LA ZONA DE TEMBABICHE</t>
  </si>
  <si>
    <t>ZONA TEMBABICHI</t>
  </si>
  <si>
    <t>ELECTRIFICACIÓN MEDIANTE INSTALACIÓN DE SISTEMAS FOTOVOLTAICOS DE ILUMINACIÓN BÁSICA EN 6 RANCHOS DE LA ZONA DE EL PATROCINIO</t>
  </si>
  <si>
    <t>ZONA EL PATROCINIO</t>
  </si>
  <si>
    <t>ELECTRIFICACIÓN MEDIANTE INSTALACIÓN DE SISTEMAS FOTOVOLTAICOS DE ILUMINACIÓN BÁSICA EN 6 RANCHOS DE LA ZONA DE SANTA ÁGUEDA</t>
  </si>
  <si>
    <t>SANTA ÁGUEDA</t>
  </si>
  <si>
    <t>ELECTRIFICACIÓN MEDIANTE INSTALACIÓN DE SISTEMAS FOTOVOLTAICOS DE ILUMINACIÓN BÁSICA EN 8 RANCHOS DE LA ZONA DE SAN JUAN DE LAS PILAS</t>
  </si>
  <si>
    <t>ZONA SAN JUAN DE LAS PILAS</t>
  </si>
  <si>
    <t>ELECTRIFICACIÓN MEDIANTE INSTALACIÓN DE SISTEMAS FOTOVOLTAICOS DE ILUMINACIÓN BÁSICA EN 10 RANCHOS DE LA ZONA DE SAN JOAQUÍN</t>
  </si>
  <si>
    <t>ZONA SAN JOAQUÍN</t>
  </si>
  <si>
    <t>REVISIÓN Y DIAGNÓSTICO DEL GENERADOR DE ENERGÍA ELÉCTRICA</t>
  </si>
  <si>
    <t>EL DÁTIL</t>
  </si>
  <si>
    <t>REVISION EN EQUIPO GENERADOR CUMMINS DE 60 KVA Y ELABORACIÓN DE DIAGNÓSTICO (INCLUYE GASTOS DE TRASLADO, MANO DE OBRA, EQUIPO DE SEGURIDAD Y LIMPIEZA DEL AREA DE TRABAJO)</t>
  </si>
  <si>
    <t>TRES PRESUPUESTOS</t>
  </si>
  <si>
    <t>SUMINISTRO E INSTALACIÓN DE UN GENERADOR CATERPILLAR DE 146 KW  PARA SERVICIO DE ENERGÍA ELÉCTRICA</t>
  </si>
  <si>
    <t>ADQUISICIÓN E INSTALACIÓN  DE UN GENERADOR CATERPILLAR  DE 146 KW (165 KVA) USO EMERGENTE, 232 KW (265 KVA) USO PRIMARIO, DIÉSEL, TABLERO DE CONTROL EMCP4.2, CONTROL PANEL 480/240V, 3 FASES, 60Hz, 1800 rpm  UN SILENCIADOR TIPO INDUSTRIAL.</t>
  </si>
  <si>
    <t>ELECTRIFICACIÓN MEDIANTE INSTALACIÓN DE SISTEMAS FOTOVOLTAICOS DE ILUMINACIÓN BÁSICA EN 2 RANCHOS DE LA ZONA DE EL ROSARIO</t>
  </si>
  <si>
    <t>ZONA EL ROSARIO</t>
  </si>
  <si>
    <t>ELECTRIFICACIÓN MEDIANTE INSTALACIÓN DE SISTEMAS FOTOVOLTAICOS DE ILUMINACIÓN BÁSICA EN 6 RANCHOS DE LA ZONA DE EL ANCÓN</t>
  </si>
  <si>
    <t>ZONA EL ANCÓN</t>
  </si>
  <si>
    <t>ELECTRIFICACIÓN MEDIANTE INSTALACIÓN DE SISTEMAS FOTOVOLTAICOS DE ILUMINACIÓN BÁSICA EN 1 RANCHO DE LA ZONA DE SAN JUAN DE LA COSTA</t>
  </si>
  <si>
    <t>ZONA SAN JUAN DE LA COSTA</t>
  </si>
  <si>
    <t>ELECTRIFICACIÓN MEDIANTE INSTALACIÓN DE SISTEMAS FOTOVOLTAICOS DE ILUMINACIÓN BÁSICA EN 5 RANCHOS DE LA ZONA DE MIGRIÑO</t>
  </si>
  <si>
    <t>ZONA MIGRIÑO</t>
  </si>
  <si>
    <t>ELECTRIFICACIÓN MEDIANTE INSTALACIÓN DE SISTEMAS FOTOVOLTAICOS DE ILUMINACIÓN BÁSICA EN 20 RANCHOS DE LA ZONA DE LA CANDELARIA</t>
  </si>
  <si>
    <t>ZONA LA CANDELARIA</t>
  </si>
  <si>
    <t>ELECTRIFICACIÓN MEDIANTE INSTALACIÓN DE SISTEMAS FOTOVOLTAICOS DE ILUMINACIÓN BÁSICA EN 23 RANCHOS DE LA ZONA DE LOS POZOS</t>
  </si>
  <si>
    <t>ZONA LOS POZOS</t>
  </si>
  <si>
    <t>ELECTRIFICACIÓN MEDIANTE INSTALACIÓN DE SISTEMAS FOTOVOLTAICOS DE ILUMINACIÓN BÁSICA EN 7 RANCHOS DE LA ZONA DE SAN VICENTE DE LA SIERRA</t>
  </si>
  <si>
    <t>ZONA SAN VICENTE DE LA SIERRA</t>
  </si>
  <si>
    <t>ELECTRIFICACIÓN MEDIANTE INSTALACIÓN DE SISTEMAS FOTOVOLTAICOS DE ILUMINACIÓN BÁSICA EN 4 RANCHOS DE LA ZONA DE SAN DIONICIO</t>
  </si>
  <si>
    <t>ZONA SAN DIONICIO</t>
  </si>
  <si>
    <t>ELECTRIFICACIÓN MEDIANTE INSTALACIÓN DE SISTEMAS FOTOVOLTAICOS DE ILUMINACIÓN BÁSICA EN 11 RANCHOS DE LA ZONA DE SAN FELIPE</t>
  </si>
  <si>
    <t>ZONA SAN FELIPE</t>
  </si>
  <si>
    <t>REHABILITACIÓN DEL SISTEMA DE AGUA POTABLE POR ENERGÍA SOLAR</t>
  </si>
  <si>
    <t>CABO PULMO</t>
  </si>
  <si>
    <t>Suministro e Instalación de 6 Módulos Solar de 330 Watts, un Lote conteniendo Soporte de Aluminio con tornillería de acero inoxidable resistente a la corrosión para colocación de módulos solares, una Caja de Interfase IO-101 compatible con las características de la bomba solar, 8 Acumuladores de  6 Volts 370 Amp/Hr Ciclado profundo, un Controlador para Banco de  baterías 25 Amps., un Sistema de tierra y protección contra sobre voltaje, supresor de rayos, un Interruptor seccionador en gabinete de seguridad para intemperie y Construcción de bases de Concreto para instalación del soporte de aluminio para arreglo fotovoltaico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</si>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</sst>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9" formatCode="&quot;$&quot;#,##0.00"/>
  </numFmts>
  <fonts count="27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theme="1"/>
      </bottom>
      <diagonal/>
    </border>
    <border>
      <left style="thick">
        <color theme="1"/>
      </left>
      <right style="thick">
        <color theme="1"/>
      </right>
      <top/>
      <bottom style="thick">
        <color indexed="64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indexed="64"/>
      </right>
      <top/>
      <bottom style="thick">
        <color theme="1"/>
      </bottom>
      <diagonal/>
    </border>
    <border>
      <left/>
      <right style="thick">
        <color indexed="64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/>
      <bottom/>
      <diagonal/>
    </border>
    <border>
      <left/>
      <right style="thick">
        <color theme="1"/>
      </right>
      <top/>
      <bottom/>
      <diagonal/>
    </border>
    <border>
      <left style="thick">
        <color indexed="64"/>
      </left>
      <right style="thick">
        <color theme="1"/>
      </right>
      <top style="thick">
        <color indexed="64"/>
      </top>
      <bottom style="thick">
        <color indexed="64"/>
      </bottom>
      <diagonal/>
    </border>
    <border>
      <left style="thick">
        <color theme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theme="1"/>
      </right>
      <top/>
      <bottom/>
      <diagonal/>
    </border>
    <border>
      <left style="thick">
        <color theme="1"/>
      </left>
      <right style="thick">
        <color indexed="64"/>
      </right>
      <top/>
      <bottom/>
      <diagonal/>
    </border>
    <border>
      <left style="thick">
        <color theme="1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theme="0" tint="-4.9989318521683403E-2"/>
      </bottom>
      <diagonal/>
    </border>
    <border>
      <left style="thick">
        <color theme="1"/>
      </left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 style="thick">
        <color indexed="64"/>
      </right>
      <top style="thick">
        <color theme="1"/>
      </top>
      <bottom/>
      <diagonal/>
    </border>
    <border>
      <left style="thick">
        <color theme="1"/>
      </left>
      <right/>
      <top/>
      <bottom style="thick">
        <color indexed="64"/>
      </bottom>
      <diagonal/>
    </border>
    <border>
      <left/>
      <right/>
      <top style="thick">
        <color theme="1"/>
      </top>
      <bottom/>
      <diagonal/>
    </border>
    <border>
      <left/>
      <right/>
      <top style="thick">
        <color indexed="64"/>
      </top>
      <bottom style="thick">
        <color theme="1"/>
      </bottom>
      <diagonal/>
    </border>
    <border>
      <left/>
      <right style="thick">
        <color indexed="64"/>
      </right>
      <top style="thick">
        <color indexed="64"/>
      </top>
      <bottom style="thick">
        <color theme="1"/>
      </bottom>
      <diagonal/>
    </border>
    <border>
      <left/>
      <right/>
      <top style="thick">
        <color theme="1"/>
      </top>
      <bottom style="thick">
        <color indexed="64"/>
      </bottom>
      <diagonal/>
    </border>
    <border>
      <left/>
      <right style="thick">
        <color indexed="64"/>
      </right>
      <top style="thick">
        <color theme="1"/>
      </top>
      <bottom style="thick">
        <color indexed="64"/>
      </bottom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indexed="64"/>
      </left>
      <right/>
      <top style="thick">
        <color theme="1"/>
      </top>
      <bottom/>
      <diagonal/>
    </border>
    <border>
      <left/>
      <right style="thick">
        <color theme="1"/>
      </right>
      <top/>
      <bottom style="thick">
        <color indexed="64"/>
      </bottom>
      <diagonal/>
    </border>
    <border>
      <left style="thick">
        <color theme="1"/>
      </left>
      <right style="thick">
        <color indexed="64"/>
      </right>
      <top style="thick">
        <color theme="1"/>
      </top>
      <bottom/>
      <diagonal/>
    </border>
    <border>
      <left style="thick">
        <color theme="1"/>
      </left>
      <right/>
      <top style="thick">
        <color theme="1"/>
      </top>
      <bottom style="thick">
        <color indexed="64"/>
      </bottom>
      <diagonal/>
    </border>
    <border>
      <left style="thick">
        <color theme="1"/>
      </left>
      <right style="thick">
        <color theme="1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2" fillId="0" borderId="0"/>
  </cellStyleXfs>
  <cellXfs count="68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45" xfId="0" applyBorder="1"/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 shrinkToFit="1"/>
    </xf>
    <xf numFmtId="0" fontId="0" fillId="0" borderId="1" xfId="0" applyBorder="1"/>
    <xf numFmtId="3" fontId="0" fillId="0" borderId="0" xfId="0" applyNumberFormat="1"/>
    <xf numFmtId="0" fontId="7" fillId="0" borderId="0" xfId="0" applyFont="1"/>
    <xf numFmtId="0" fontId="7" fillId="0" borderId="45" xfId="0" applyFont="1" applyBorder="1"/>
    <xf numFmtId="4" fontId="0" fillId="0" borderId="0" xfId="0" applyNumberFormat="1"/>
    <xf numFmtId="0" fontId="8" fillId="0" borderId="48" xfId="0" applyFont="1" applyBorder="1" applyAlignment="1"/>
    <xf numFmtId="0" fontId="7" fillId="0" borderId="49" xfId="0" applyFont="1" applyBorder="1" applyAlignment="1"/>
    <xf numFmtId="4" fontId="7" fillId="0" borderId="0" xfId="0" applyNumberFormat="1" applyFont="1"/>
    <xf numFmtId="3" fontId="0" fillId="0" borderId="1" xfId="0" applyNumberFormat="1" applyBorder="1" applyAlignment="1">
      <alignment horizontal="center" vertical="top"/>
    </xf>
    <xf numFmtId="4" fontId="0" fillId="0" borderId="0" xfId="0" applyNumberFormat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4" fontId="10" fillId="0" borderId="4" xfId="0" applyNumberFormat="1" applyFont="1" applyBorder="1" applyAlignment="1">
      <alignment horizontal="right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4" fontId="10" fillId="0" borderId="5" xfId="0" applyNumberFormat="1" applyFont="1" applyBorder="1" applyAlignment="1">
      <alignment horizontal="right"/>
    </xf>
    <xf numFmtId="3" fontId="10" fillId="0" borderId="6" xfId="0" applyNumberFormat="1" applyFont="1" applyBorder="1" applyAlignment="1">
      <alignment horizontal="center"/>
    </xf>
    <xf numFmtId="4" fontId="9" fillId="0" borderId="5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top" wrapText="1"/>
    </xf>
    <xf numFmtId="4" fontId="11" fillId="0" borderId="0" xfId="0" applyNumberFormat="1" applyFont="1"/>
    <xf numFmtId="4" fontId="10" fillId="0" borderId="0" xfId="0" applyNumberFormat="1" applyFont="1" applyBorder="1" applyAlignment="1">
      <alignment horizontal="right"/>
    </xf>
    <xf numFmtId="0" fontId="7" fillId="0" borderId="50" xfId="0" applyFont="1" applyBorder="1"/>
    <xf numFmtId="0" fontId="7" fillId="0" borderId="51" xfId="0" applyFont="1" applyBorder="1" applyAlignment="1"/>
    <xf numFmtId="4" fontId="8" fillId="0" borderId="0" xfId="0" applyNumberFormat="1" applyFont="1"/>
    <xf numFmtId="4" fontId="7" fillId="0" borderId="0" xfId="0" applyNumberFormat="1" applyFont="1" applyBorder="1"/>
    <xf numFmtId="169" fontId="8" fillId="0" borderId="0" xfId="0" applyNumberFormat="1" applyFont="1" applyBorder="1"/>
    <xf numFmtId="4" fontId="0" fillId="0" borderId="0" xfId="0" applyNumberFormat="1" applyAlignment="1">
      <alignment wrapText="1"/>
    </xf>
    <xf numFmtId="0" fontId="0" fillId="0" borderId="1" xfId="0" applyBorder="1" applyAlignment="1">
      <alignment horizontal="center" vertical="center"/>
    </xf>
    <xf numFmtId="4" fontId="0" fillId="0" borderId="0" xfId="0" applyNumberFormat="1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8" fillId="0" borderId="0" xfId="0" applyNumberFormat="1" applyFont="1" applyBorder="1" applyAlignment="1"/>
    <xf numFmtId="0" fontId="6" fillId="0" borderId="0" xfId="0" applyFont="1"/>
    <xf numFmtId="0" fontId="0" fillId="0" borderId="0" xfId="0" quotePrefix="1"/>
    <xf numFmtId="0" fontId="6" fillId="3" borderId="0" xfId="0" applyFont="1" applyFill="1" applyAlignment="1">
      <alignment horizontal="center" vertical="center"/>
    </xf>
    <xf numFmtId="0" fontId="6" fillId="3" borderId="0" xfId="0" applyFont="1" applyFill="1"/>
    <xf numFmtId="0" fontId="0" fillId="3" borderId="0" xfId="0" applyFill="1"/>
    <xf numFmtId="0" fontId="0" fillId="3" borderId="0" xfId="0" applyFill="1" applyBorder="1"/>
    <xf numFmtId="0" fontId="6" fillId="3" borderId="0" xfId="0" applyFont="1" applyFill="1" applyBorder="1"/>
    <xf numFmtId="4" fontId="12" fillId="0" borderId="0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7" fillId="0" borderId="7" xfId="0" applyNumberFormat="1" applyFont="1" applyBorder="1" applyAlignment="1">
      <alignment horizontal="right"/>
    </xf>
    <xf numFmtId="3" fontId="7" fillId="0" borderId="0" xfId="0" applyNumberFormat="1" applyFont="1"/>
    <xf numFmtId="3" fontId="8" fillId="0" borderId="0" xfId="0" applyNumberFormat="1" applyFont="1"/>
    <xf numFmtId="0" fontId="0" fillId="0" borderId="0" xfId="0" applyBorder="1" applyAlignment="1">
      <alignment horizontal="center" vertical="center"/>
    </xf>
    <xf numFmtId="4" fontId="0" fillId="0" borderId="7" xfId="0" applyNumberFormat="1" applyBorder="1" applyAlignment="1">
      <alignment vertical="top"/>
    </xf>
    <xf numFmtId="0" fontId="6" fillId="0" borderId="47" xfId="0" applyFont="1" applyBorder="1" applyAlignment="1">
      <alignment horizontal="center"/>
    </xf>
    <xf numFmtId="0" fontId="0" fillId="0" borderId="7" xfId="0" applyBorder="1" applyAlignment="1">
      <alignment horizontal="center" vertical="top"/>
    </xf>
    <xf numFmtId="3" fontId="0" fillId="0" borderId="7" xfId="0" applyNumberFormat="1" applyBorder="1" applyAlignment="1">
      <alignment horizontal="center" vertical="top"/>
    </xf>
    <xf numFmtId="0" fontId="13" fillId="0" borderId="8" xfId="0" applyFont="1" applyBorder="1" applyAlignment="1">
      <alignment wrapText="1"/>
    </xf>
    <xf numFmtId="0" fontId="0" fillId="0" borderId="8" xfId="0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4" fontId="0" fillId="0" borderId="8" xfId="0" applyNumberFormat="1" applyBorder="1" applyAlignment="1">
      <alignment vertical="top"/>
    </xf>
    <xf numFmtId="0" fontId="0" fillId="0" borderId="8" xfId="0" applyBorder="1" applyAlignment="1">
      <alignment horizontal="center" vertical="top"/>
    </xf>
    <xf numFmtId="3" fontId="0" fillId="0" borderId="8" xfId="0" applyNumberFormat="1" applyBorder="1" applyAlignment="1">
      <alignment horizontal="center" vertical="top"/>
    </xf>
    <xf numFmtId="4" fontId="0" fillId="0" borderId="7" xfId="0" applyNumberFormat="1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9" fontId="6" fillId="3" borderId="9" xfId="0" applyNumberFormat="1" applyFont="1" applyFill="1" applyBorder="1" applyAlignment="1">
      <alignment horizontal="center" vertical="top" wrapText="1"/>
    </xf>
    <xf numFmtId="4" fontId="0" fillId="0" borderId="10" xfId="0" applyNumberFormat="1" applyBorder="1" applyAlignment="1">
      <alignment horizontal="right" vertical="top"/>
    </xf>
    <xf numFmtId="4" fontId="0" fillId="0" borderId="7" xfId="0" applyNumberFormat="1" applyBorder="1" applyAlignment="1">
      <alignment horizontal="right"/>
    </xf>
    <xf numFmtId="0" fontId="0" fillId="0" borderId="7" xfId="0" applyBorder="1" applyAlignment="1"/>
    <xf numFmtId="4" fontId="0" fillId="0" borderId="7" xfId="0" applyNumberForma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 vertical="top"/>
    </xf>
    <xf numFmtId="4" fontId="0" fillId="3" borderId="10" xfId="0" applyNumberFormat="1" applyFill="1" applyBorder="1" applyAlignment="1">
      <alignment vertical="top"/>
    </xf>
    <xf numFmtId="4" fontId="0" fillId="0" borderId="10" xfId="0" applyNumberFormat="1" applyBorder="1" applyAlignment="1">
      <alignment vertical="top"/>
    </xf>
    <xf numFmtId="4" fontId="0" fillId="0" borderId="1" xfId="0" applyNumberFormat="1" applyBorder="1" applyAlignment="1">
      <alignment vertical="top"/>
    </xf>
    <xf numFmtId="0" fontId="0" fillId="0" borderId="4" xfId="0" applyBorder="1" applyAlignment="1">
      <alignment horizontal="center" vertical="top"/>
    </xf>
    <xf numFmtId="4" fontId="6" fillId="3" borderId="1" xfId="0" applyNumberFormat="1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14" fillId="3" borderId="1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6" fillId="4" borderId="0" xfId="0" applyFont="1" applyFill="1" applyAlignment="1">
      <alignment horizontal="center" vertical="center"/>
    </xf>
    <xf numFmtId="4" fontId="6" fillId="4" borderId="7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3" fontId="6" fillId="4" borderId="10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4" fontId="6" fillId="5" borderId="52" xfId="0" applyNumberFormat="1" applyFont="1" applyFill="1" applyBorder="1" applyAlignment="1">
      <alignment vertical="top"/>
    </xf>
    <xf numFmtId="0" fontId="6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left" vertical="top" wrapText="1"/>
    </xf>
    <xf numFmtId="3" fontId="6" fillId="5" borderId="53" xfId="0" applyNumberFormat="1" applyFont="1" applyFill="1" applyBorder="1" applyAlignment="1">
      <alignment horizontal="center" vertical="top"/>
    </xf>
    <xf numFmtId="9" fontId="6" fillId="5" borderId="0" xfId="0" applyNumberFormat="1" applyFont="1" applyFill="1" applyBorder="1" applyAlignment="1">
      <alignment horizontal="center" vertical="top" wrapText="1"/>
    </xf>
    <xf numFmtId="9" fontId="6" fillId="5" borderId="1" xfId="0" applyNumberFormat="1" applyFont="1" applyFill="1" applyBorder="1" applyAlignment="1">
      <alignment horizontal="center" vertical="top" wrapText="1"/>
    </xf>
    <xf numFmtId="4" fontId="6" fillId="5" borderId="10" xfId="0" applyNumberFormat="1" applyFont="1" applyFill="1" applyBorder="1" applyAlignment="1">
      <alignment horizontal="right" vertical="top"/>
    </xf>
    <xf numFmtId="0" fontId="6" fillId="5" borderId="54" xfId="0" applyFont="1" applyFill="1" applyBorder="1" applyAlignment="1">
      <alignment horizontal="center" vertical="top"/>
    </xf>
    <xf numFmtId="0" fontId="6" fillId="5" borderId="55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horizontal="left" vertical="top" wrapText="1"/>
    </xf>
    <xf numFmtId="3" fontId="6" fillId="5" borderId="7" xfId="0" applyNumberFormat="1" applyFont="1" applyFill="1" applyBorder="1" applyAlignment="1">
      <alignment horizontal="center" vertical="top"/>
    </xf>
    <xf numFmtId="9" fontId="6" fillId="5" borderId="2" xfId="0" applyNumberFormat="1" applyFont="1" applyFill="1" applyBorder="1" applyAlignment="1">
      <alignment horizontal="center" vertical="top" wrapText="1"/>
    </xf>
    <xf numFmtId="9" fontId="6" fillId="5" borderId="10" xfId="0" applyNumberFormat="1" applyFont="1" applyFill="1" applyBorder="1" applyAlignment="1">
      <alignment horizontal="center" vertical="top" wrapText="1"/>
    </xf>
    <xf numFmtId="4" fontId="6" fillId="5" borderId="1" xfId="0" applyNumberFormat="1" applyFont="1" applyFill="1" applyBorder="1" applyAlignment="1">
      <alignment horizontal="right" vertical="top"/>
    </xf>
    <xf numFmtId="0" fontId="6" fillId="5" borderId="56" xfId="0" applyFont="1" applyFill="1" applyBorder="1" applyAlignment="1">
      <alignment horizontal="center" vertical="top"/>
    </xf>
    <xf numFmtId="0" fontId="6" fillId="5" borderId="57" xfId="0" applyFont="1" applyFill="1" applyBorder="1" applyAlignment="1">
      <alignment horizontal="center" vertical="top"/>
    </xf>
    <xf numFmtId="0" fontId="6" fillId="5" borderId="1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3" fontId="6" fillId="5" borderId="1" xfId="0" applyNumberFormat="1" applyFont="1" applyFill="1" applyBorder="1" applyAlignment="1">
      <alignment horizontal="center" vertical="top"/>
    </xf>
    <xf numFmtId="4" fontId="6" fillId="5" borderId="7" xfId="0" applyNumberFormat="1" applyFont="1" applyFill="1" applyBorder="1" applyAlignment="1">
      <alignment horizontal="right" vertical="top"/>
    </xf>
    <xf numFmtId="0" fontId="6" fillId="5" borderId="7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top"/>
    </xf>
    <xf numFmtId="4" fontId="6" fillId="5" borderId="7" xfId="0" applyNumberFormat="1" applyFont="1" applyFill="1" applyBorder="1" applyAlignment="1">
      <alignment vertical="top"/>
    </xf>
    <xf numFmtId="0" fontId="6" fillId="5" borderId="7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4" fontId="0" fillId="0" borderId="7" xfId="0" applyNumberFormat="1" applyFont="1" applyBorder="1" applyAlignment="1">
      <alignment vertical="top"/>
    </xf>
    <xf numFmtId="0" fontId="0" fillId="0" borderId="7" xfId="0" applyFont="1" applyBorder="1" applyAlignment="1">
      <alignment horizontal="center" vertical="top"/>
    </xf>
    <xf numFmtId="3" fontId="0" fillId="0" borderId="7" xfId="0" applyNumberFormat="1" applyFont="1" applyBorder="1" applyAlignment="1">
      <alignment horizontal="center" vertical="top"/>
    </xf>
    <xf numFmtId="0" fontId="15" fillId="5" borderId="1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top"/>
    </xf>
    <xf numFmtId="0" fontId="15" fillId="5" borderId="2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9" fontId="6" fillId="3" borderId="2" xfId="0" applyNumberFormat="1" applyFont="1" applyFill="1" applyBorder="1" applyAlignment="1">
      <alignment horizontal="center" vertical="top"/>
    </xf>
    <xf numFmtId="9" fontId="6" fillId="3" borderId="10" xfId="0" applyNumberFormat="1" applyFont="1" applyFill="1" applyBorder="1" applyAlignment="1">
      <alignment horizontal="center" vertical="top"/>
    </xf>
    <xf numFmtId="9" fontId="6" fillId="3" borderId="2" xfId="0" applyNumberFormat="1" applyFont="1" applyFill="1" applyBorder="1" applyAlignment="1">
      <alignment horizontal="center" vertical="top" wrapText="1"/>
    </xf>
    <xf numFmtId="9" fontId="6" fillId="3" borderId="10" xfId="0" applyNumberFormat="1" applyFont="1" applyFill="1" applyBorder="1" applyAlignment="1">
      <alignment horizontal="center" vertical="top" wrapText="1"/>
    </xf>
    <xf numFmtId="9" fontId="6" fillId="3" borderId="2" xfId="0" applyNumberFormat="1" applyFont="1" applyFill="1" applyBorder="1" applyAlignment="1">
      <alignment horizontal="center" vertical="top" wrapText="1"/>
    </xf>
    <xf numFmtId="9" fontId="6" fillId="3" borderId="10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9" fontId="6" fillId="3" borderId="2" xfId="0" applyNumberFormat="1" applyFont="1" applyFill="1" applyBorder="1" applyAlignment="1">
      <alignment horizontal="center" vertical="top" wrapText="1"/>
    </xf>
    <xf numFmtId="9" fontId="6" fillId="3" borderId="10" xfId="0" applyNumberFormat="1" applyFont="1" applyFill="1" applyBorder="1" applyAlignment="1">
      <alignment horizontal="center" vertical="top" wrapText="1"/>
    </xf>
    <xf numFmtId="4" fontId="6" fillId="3" borderId="6" xfId="0" applyNumberFormat="1" applyFont="1" applyFill="1" applyBorder="1" applyAlignment="1">
      <alignment vertical="top"/>
    </xf>
    <xf numFmtId="0" fontId="6" fillId="3" borderId="10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14" fillId="3" borderId="14" xfId="0" applyFont="1" applyFill="1" applyBorder="1" applyAlignment="1">
      <alignment horizontal="left" vertical="top" wrapText="1"/>
    </xf>
    <xf numFmtId="0" fontId="14" fillId="3" borderId="15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center" vertical="top"/>
    </xf>
    <xf numFmtId="0" fontId="14" fillId="3" borderId="14" xfId="0" applyFont="1" applyFill="1" applyBorder="1" applyAlignment="1">
      <alignment horizontal="center" vertical="top" wrapText="1"/>
    </xf>
    <xf numFmtId="0" fontId="14" fillId="3" borderId="15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vertical="top"/>
    </xf>
    <xf numFmtId="3" fontId="6" fillId="3" borderId="7" xfId="0" applyNumberFormat="1" applyFont="1" applyFill="1" applyBorder="1" applyAlignment="1">
      <alignment horizontal="center" vertical="top"/>
    </xf>
    <xf numFmtId="4" fontId="6" fillId="3" borderId="2" xfId="0" applyNumberFormat="1" applyFont="1" applyFill="1" applyBorder="1" applyAlignment="1">
      <alignment vertical="top"/>
    </xf>
    <xf numFmtId="0" fontId="6" fillId="3" borderId="2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justify" vertical="top"/>
    </xf>
    <xf numFmtId="4" fontId="1" fillId="6" borderId="0" xfId="2" applyNumberFormat="1" applyFont="1" applyFill="1" applyBorder="1" applyAlignment="1">
      <alignment vertical="top"/>
    </xf>
    <xf numFmtId="4" fontId="1" fillId="2" borderId="0" xfId="2" applyNumberFormat="1" applyFont="1" applyFill="1" applyBorder="1" applyAlignment="1">
      <alignment horizontal="right" vertical="top"/>
    </xf>
    <xf numFmtId="0" fontId="6" fillId="3" borderId="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4" fontId="6" fillId="3" borderId="7" xfId="0" applyNumberFormat="1" applyFont="1" applyFill="1" applyBorder="1" applyAlignment="1">
      <alignment horizontal="right" vertical="top"/>
    </xf>
    <xf numFmtId="0" fontId="0" fillId="3" borderId="7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 wrapText="1"/>
    </xf>
    <xf numFmtId="0" fontId="16" fillId="3" borderId="10" xfId="0" applyFont="1" applyFill="1" applyBorder="1" applyAlignment="1">
      <alignment horizontal="center" vertical="top" wrapText="1"/>
    </xf>
    <xf numFmtId="3" fontId="0" fillId="3" borderId="7" xfId="0" applyNumberFormat="1" applyFont="1" applyFill="1" applyBorder="1" applyAlignment="1">
      <alignment horizontal="center" vertical="top"/>
    </xf>
    <xf numFmtId="9" fontId="0" fillId="3" borderId="2" xfId="0" applyNumberFormat="1" applyFont="1" applyFill="1" applyBorder="1" applyAlignment="1">
      <alignment horizontal="center" vertical="top" wrapText="1"/>
    </xf>
    <xf numFmtId="9" fontId="0" fillId="3" borderId="10" xfId="0" applyNumberFormat="1" applyFont="1" applyFill="1" applyBorder="1" applyAlignment="1">
      <alignment horizontal="center" vertical="top" wrapText="1"/>
    </xf>
    <xf numFmtId="0" fontId="0" fillId="3" borderId="2" xfId="0" applyFont="1" applyFill="1" applyBorder="1" applyAlignment="1">
      <alignment horizontal="center" vertical="top"/>
    </xf>
    <xf numFmtId="0" fontId="0" fillId="3" borderId="10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4" fontId="6" fillId="3" borderId="16" xfId="0" applyNumberFormat="1" applyFont="1" applyFill="1" applyBorder="1" applyAlignment="1">
      <alignment horizontal="right" vertical="top"/>
    </xf>
    <xf numFmtId="0" fontId="6" fillId="3" borderId="17" xfId="0" applyFont="1" applyFill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 wrapText="1"/>
    </xf>
    <xf numFmtId="4" fontId="6" fillId="3" borderId="19" xfId="0" applyNumberFormat="1" applyFont="1" applyFill="1" applyBorder="1" applyAlignment="1">
      <alignment horizontal="right" vertical="top"/>
    </xf>
    <xf numFmtId="3" fontId="6" fillId="3" borderId="20" xfId="0" applyNumberFormat="1" applyFont="1" applyFill="1" applyBorder="1" applyAlignment="1">
      <alignment horizontal="center" vertical="top"/>
    </xf>
    <xf numFmtId="3" fontId="6" fillId="3" borderId="16" xfId="0" applyNumberFormat="1" applyFont="1" applyFill="1" applyBorder="1" applyAlignment="1">
      <alignment horizontal="center" vertical="top"/>
    </xf>
    <xf numFmtId="4" fontId="6" fillId="5" borderId="58" xfId="0" applyNumberFormat="1" applyFont="1" applyFill="1" applyBorder="1" applyAlignment="1">
      <alignment vertical="top"/>
    </xf>
    <xf numFmtId="0" fontId="6" fillId="5" borderId="3" xfId="0" applyFont="1" applyFill="1" applyBorder="1" applyAlignment="1">
      <alignment horizontal="center" vertical="top"/>
    </xf>
    <xf numFmtId="0" fontId="6" fillId="5" borderId="14" xfId="0" applyFont="1" applyFill="1" applyBorder="1" applyAlignment="1">
      <alignment horizontal="center" vertical="top"/>
    </xf>
    <xf numFmtId="0" fontId="6" fillId="5" borderId="15" xfId="0" applyFont="1" applyFill="1" applyBorder="1" applyAlignment="1">
      <alignment horizontal="center" vertical="top"/>
    </xf>
    <xf numFmtId="0" fontId="14" fillId="5" borderId="21" xfId="0" applyFont="1" applyFill="1" applyBorder="1" applyAlignment="1">
      <alignment horizontal="left" vertical="top" wrapText="1"/>
    </xf>
    <xf numFmtId="0" fontId="14" fillId="5" borderId="15" xfId="0" applyFont="1" applyFill="1" applyBorder="1" applyAlignment="1">
      <alignment horizontal="left" vertical="top" wrapText="1"/>
    </xf>
    <xf numFmtId="4" fontId="6" fillId="3" borderId="5" xfId="0" applyNumberFormat="1" applyFont="1" applyFill="1" applyBorder="1" applyAlignment="1">
      <alignment vertical="top"/>
    </xf>
    <xf numFmtId="0" fontId="6" fillId="3" borderId="6" xfId="0" applyFont="1" applyFill="1" applyBorder="1" applyAlignment="1">
      <alignment horizontal="center" vertical="top"/>
    </xf>
    <xf numFmtId="3" fontId="6" fillId="3" borderId="5" xfId="0" applyNumberFormat="1" applyFont="1" applyFill="1" applyBorder="1" applyAlignment="1">
      <alignment horizontal="center" vertical="top"/>
    </xf>
    <xf numFmtId="4" fontId="6" fillId="3" borderId="16" xfId="0" applyNumberFormat="1" applyFont="1" applyFill="1" applyBorder="1" applyAlignment="1">
      <alignment vertical="top"/>
    </xf>
    <xf numFmtId="0" fontId="6" fillId="3" borderId="22" xfId="0" applyFont="1" applyFill="1" applyBorder="1" applyAlignment="1">
      <alignment horizontal="center" vertical="top"/>
    </xf>
    <xf numFmtId="4" fontId="6" fillId="3" borderId="23" xfId="0" applyNumberFormat="1" applyFont="1" applyFill="1" applyBorder="1" applyAlignment="1">
      <alignment vertical="top"/>
    </xf>
    <xf numFmtId="3" fontId="6" fillId="3" borderId="23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6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6" fillId="3" borderId="24" xfId="0" applyNumberFormat="1" applyFont="1" applyFill="1" applyBorder="1" applyAlignment="1">
      <alignment horizontal="center" vertical="top"/>
    </xf>
    <xf numFmtId="9" fontId="6" fillId="3" borderId="25" xfId="0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justify" vertical="top" wrapText="1"/>
    </xf>
    <xf numFmtId="4" fontId="0" fillId="3" borderId="19" xfId="0" applyNumberFormat="1" applyFont="1" applyFill="1" applyBorder="1" applyAlignment="1">
      <alignment horizontal="right" vertical="top"/>
    </xf>
    <xf numFmtId="44" fontId="16" fillId="0" borderId="0" xfId="1" applyFont="1" applyBorder="1" applyAlignment="1">
      <alignment horizontal="center" vertical="center" wrapText="1"/>
    </xf>
    <xf numFmtId="44" fontId="17" fillId="0" borderId="0" xfId="1" applyFont="1" applyFill="1" applyBorder="1" applyAlignment="1">
      <alignment horizontal="center" vertical="center" wrapText="1"/>
    </xf>
    <xf numFmtId="4" fontId="4" fillId="3" borderId="0" xfId="2" applyNumberFormat="1" applyFont="1" applyFill="1" applyBorder="1" applyAlignment="1">
      <alignment vertical="center"/>
    </xf>
    <xf numFmtId="0" fontId="0" fillId="0" borderId="59" xfId="0" applyBorder="1"/>
    <xf numFmtId="4" fontId="0" fillId="3" borderId="7" xfId="0" applyNumberFormat="1" applyFill="1" applyBorder="1" applyAlignment="1">
      <alignment horizontal="right" vertical="top"/>
    </xf>
    <xf numFmtId="0" fontId="0" fillId="3" borderId="7" xfId="0" applyFill="1" applyBorder="1" applyAlignment="1">
      <alignment horizontal="center" vertical="top"/>
    </xf>
    <xf numFmtId="0" fontId="0" fillId="3" borderId="7" xfId="0" applyFill="1" applyBorder="1" applyAlignment="1">
      <alignment horizontal="right" vertical="top"/>
    </xf>
    <xf numFmtId="0" fontId="0" fillId="3" borderId="2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0" xfId="0" applyFill="1" applyBorder="1" applyAlignment="1">
      <alignment horizontal="right" vertical="top"/>
    </xf>
    <xf numFmtId="0" fontId="0" fillId="3" borderId="26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4" fontId="0" fillId="3" borderId="7" xfId="0" applyNumberFormat="1" applyFill="1" applyBorder="1" applyAlignment="1">
      <alignment horizontal="center" vertical="top"/>
    </xf>
    <xf numFmtId="4" fontId="0" fillId="3" borderId="2" xfId="0" applyNumberFormat="1" applyFill="1" applyBorder="1" applyAlignment="1">
      <alignment horizontal="right" vertical="top"/>
    </xf>
    <xf numFmtId="0" fontId="0" fillId="3" borderId="0" xfId="0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justify" vertical="top" wrapText="1"/>
    </xf>
    <xf numFmtId="0" fontId="0" fillId="3" borderId="1" xfId="0" applyFill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8" xfId="0" applyFont="1" applyBorder="1"/>
    <xf numFmtId="0" fontId="7" fillId="0" borderId="49" xfId="0" applyFont="1" applyBorder="1"/>
    <xf numFmtId="0" fontId="7" fillId="0" borderId="68" xfId="0" applyFont="1" applyBorder="1"/>
    <xf numFmtId="0" fontId="12" fillId="0" borderId="72" xfId="0" applyFont="1" applyBorder="1" applyAlignment="1">
      <alignment horizontal="center" shrinkToFit="1"/>
    </xf>
    <xf numFmtId="0" fontId="20" fillId="0" borderId="33" xfId="0" applyFont="1" applyBorder="1"/>
    <xf numFmtId="0" fontId="20" fillId="0" borderId="71" xfId="0" applyFont="1" applyBorder="1"/>
    <xf numFmtId="0" fontId="12" fillId="0" borderId="47" xfId="0" applyFont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12" fillId="0" borderId="57" xfId="0" applyFont="1" applyBorder="1" applyAlignment="1">
      <alignment horizontal="center"/>
    </xf>
    <xf numFmtId="0" fontId="20" fillId="0" borderId="55" xfId="0" applyFont="1" applyBorder="1" applyAlignment="1">
      <alignment vertical="top" wrapText="1"/>
    </xf>
    <xf numFmtId="0" fontId="20" fillId="0" borderId="7" xfId="0" applyFont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0" borderId="7" xfId="0" applyFont="1" applyBorder="1" applyAlignment="1">
      <alignment horizontal="center" vertical="top" wrapText="1"/>
    </xf>
    <xf numFmtId="0" fontId="20" fillId="0" borderId="7" xfId="0" applyFont="1" applyBorder="1" applyAlignment="1">
      <alignment vertical="top" wrapText="1"/>
    </xf>
    <xf numFmtId="0" fontId="0" fillId="3" borderId="1" xfId="0" applyFill="1" applyBorder="1"/>
    <xf numFmtId="4" fontId="20" fillId="3" borderId="7" xfId="0" applyNumberFormat="1" applyFont="1" applyFill="1" applyBorder="1" applyAlignment="1">
      <alignment vertical="top"/>
    </xf>
    <xf numFmtId="0" fontId="20" fillId="0" borderId="7" xfId="0" applyFont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/>
    </xf>
    <xf numFmtId="0" fontId="20" fillId="3" borderId="7" xfId="0" applyFont="1" applyFill="1" applyBorder="1" applyAlignment="1">
      <alignment horizontal="center" vertical="top"/>
    </xf>
    <xf numFmtId="0" fontId="20" fillId="3" borderId="7" xfId="0" applyFont="1" applyFill="1" applyBorder="1" applyAlignment="1">
      <alignment horizontal="center" vertical="top" wrapText="1"/>
    </xf>
    <xf numFmtId="0" fontId="20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top" wrapText="1"/>
    </xf>
    <xf numFmtId="0" fontId="20" fillId="3" borderId="2" xfId="0" applyFont="1" applyFill="1" applyBorder="1" applyAlignment="1">
      <alignment vertical="top" wrapText="1"/>
    </xf>
    <xf numFmtId="0" fontId="20" fillId="3" borderId="13" xfId="0" applyFont="1" applyFill="1" applyBorder="1" applyAlignment="1">
      <alignment vertical="top" wrapText="1"/>
    </xf>
    <xf numFmtId="0" fontId="20" fillId="3" borderId="10" xfId="0" applyFont="1" applyFill="1" applyBorder="1" applyAlignment="1">
      <alignment vertical="top" wrapText="1"/>
    </xf>
    <xf numFmtId="0" fontId="20" fillId="3" borderId="2" xfId="0" applyFont="1" applyFill="1" applyBorder="1" applyAlignment="1">
      <alignment horizontal="center" vertical="top"/>
    </xf>
    <xf numFmtId="0" fontId="20" fillId="3" borderId="10" xfId="0" applyFont="1" applyFill="1" applyBorder="1" applyAlignment="1">
      <alignment horizontal="center" vertical="top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20" fillId="3" borderId="74" xfId="0" applyFont="1" applyFill="1" applyBorder="1" applyAlignment="1">
      <alignment vertical="top" wrapText="1"/>
    </xf>
    <xf numFmtId="0" fontId="20" fillId="0" borderId="55" xfId="0" applyFont="1" applyBorder="1" applyAlignment="1">
      <alignment horizontal="center" vertical="top" wrapText="1"/>
    </xf>
    <xf numFmtId="3" fontId="20" fillId="0" borderId="7" xfId="0" applyNumberFormat="1" applyFont="1" applyBorder="1" applyAlignment="1">
      <alignment horizontal="center" vertical="top" wrapText="1"/>
    </xf>
    <xf numFmtId="0" fontId="20" fillId="3" borderId="7" xfId="0" applyFont="1" applyFill="1" applyBorder="1" applyAlignment="1">
      <alignment wrapText="1"/>
    </xf>
    <xf numFmtId="0" fontId="20" fillId="3" borderId="8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top" wrapText="1"/>
    </xf>
    <xf numFmtId="4" fontId="20" fillId="3" borderId="7" xfId="0" applyNumberFormat="1" applyFont="1" applyFill="1" applyBorder="1"/>
    <xf numFmtId="0" fontId="20" fillId="3" borderId="7" xfId="0" applyFont="1" applyFill="1" applyBorder="1"/>
    <xf numFmtId="4" fontId="20" fillId="3" borderId="10" xfId="0" applyNumberFormat="1" applyFont="1" applyFill="1" applyBorder="1" applyAlignment="1">
      <alignment horizontal="right" vertical="top"/>
    </xf>
    <xf numFmtId="0" fontId="20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vertical="top" wrapText="1"/>
    </xf>
    <xf numFmtId="0" fontId="13" fillId="3" borderId="10" xfId="0" applyFont="1" applyFill="1" applyBorder="1" applyAlignment="1">
      <alignment vertical="top" wrapText="1"/>
    </xf>
    <xf numFmtId="4" fontId="20" fillId="3" borderId="7" xfId="0" applyNumberFormat="1" applyFont="1" applyFill="1" applyBorder="1" applyAlignment="1">
      <alignment horizontal="right" vertical="top"/>
    </xf>
    <xf numFmtId="0" fontId="20" fillId="3" borderId="5" xfId="0" applyFont="1" applyFill="1" applyBorder="1" applyAlignment="1">
      <alignment horizontal="center" vertical="top"/>
    </xf>
    <xf numFmtId="4" fontId="20" fillId="0" borderId="7" xfId="0" applyNumberFormat="1" applyFont="1" applyBorder="1" applyAlignment="1">
      <alignment horizontal="right" vertical="top"/>
    </xf>
    <xf numFmtId="0" fontId="20" fillId="0" borderId="10" xfId="0" applyFont="1" applyBorder="1" applyAlignment="1">
      <alignment horizontal="center" vertical="top"/>
    </xf>
    <xf numFmtId="3" fontId="20" fillId="0" borderId="7" xfId="0" applyNumberFormat="1" applyFont="1" applyBorder="1" applyAlignment="1">
      <alignment horizontal="center" vertical="top"/>
    </xf>
    <xf numFmtId="4" fontId="12" fillId="7" borderId="1" xfId="0" applyNumberFormat="1" applyFont="1" applyFill="1" applyBorder="1" applyAlignment="1">
      <alignment horizontal="right" vertical="center"/>
    </xf>
    <xf numFmtId="0" fontId="12" fillId="7" borderId="1" xfId="0" applyFont="1" applyFill="1" applyBorder="1" applyAlignment="1">
      <alignment horizontal="center" vertical="center"/>
    </xf>
    <xf numFmtId="3" fontId="12" fillId="7" borderId="3" xfId="0" applyNumberFormat="1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 wrapText="1"/>
    </xf>
    <xf numFmtId="4" fontId="20" fillId="0" borderId="39" xfId="0" applyNumberFormat="1" applyFont="1" applyBorder="1" applyAlignment="1">
      <alignment horizontal="right" vertical="top"/>
    </xf>
    <xf numFmtId="0" fontId="20" fillId="0" borderId="2" xfId="0" applyFont="1" applyBorder="1" applyAlignment="1">
      <alignment horizontal="center" vertical="top"/>
    </xf>
    <xf numFmtId="3" fontId="20" fillId="0" borderId="40" xfId="0" applyNumberFormat="1" applyFont="1" applyBorder="1" applyAlignment="1">
      <alignment horizontal="center" vertical="top"/>
    </xf>
    <xf numFmtId="0" fontId="12" fillId="3" borderId="39" xfId="0" applyFont="1" applyFill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top" wrapText="1"/>
    </xf>
    <xf numFmtId="4" fontId="20" fillId="3" borderId="15" xfId="0" applyNumberFormat="1" applyFont="1" applyFill="1" applyBorder="1" applyAlignment="1">
      <alignment horizontal="right" vertical="top"/>
    </xf>
    <xf numFmtId="0" fontId="20" fillId="0" borderId="21" xfId="0" applyFont="1" applyBorder="1" applyAlignment="1">
      <alignment horizontal="center" vertical="top"/>
    </xf>
    <xf numFmtId="3" fontId="20" fillId="0" borderId="10" xfId="0" applyNumberFormat="1" applyFont="1" applyBorder="1" applyAlignment="1">
      <alignment horizontal="center" vertical="top"/>
    </xf>
    <xf numFmtId="0" fontId="20" fillId="3" borderId="10" xfId="0" applyFont="1" applyFill="1" applyBorder="1" applyAlignment="1">
      <alignment horizontal="center" vertical="center"/>
    </xf>
    <xf numFmtId="3" fontId="20" fillId="0" borderId="5" xfId="0" applyNumberFormat="1" applyFont="1" applyBorder="1" applyAlignment="1">
      <alignment horizontal="center" vertical="top"/>
    </xf>
    <xf numFmtId="0" fontId="12" fillId="3" borderId="5" xfId="0" applyFont="1" applyFill="1" applyBorder="1" applyAlignment="1">
      <alignment horizontal="center" vertical="top" wrapText="1"/>
    </xf>
    <xf numFmtId="0" fontId="20" fillId="3" borderId="10" xfId="0" applyFont="1" applyFill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center"/>
    </xf>
    <xf numFmtId="4" fontId="20" fillId="3" borderId="3" xfId="0" applyNumberFormat="1" applyFont="1" applyFill="1" applyBorder="1" applyAlignment="1">
      <alignment horizontal="right" vertical="top"/>
    </xf>
    <xf numFmtId="0" fontId="20" fillId="3" borderId="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top" wrapText="1"/>
    </xf>
    <xf numFmtId="4" fontId="20" fillId="3" borderId="4" xfId="0" applyNumberFormat="1" applyFont="1" applyFill="1" applyBorder="1" applyAlignment="1">
      <alignment horizontal="right" vertical="top"/>
    </xf>
    <xf numFmtId="0" fontId="20" fillId="0" borderId="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2" fillId="3" borderId="7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top" wrapText="1"/>
    </xf>
    <xf numFmtId="0" fontId="20" fillId="0" borderId="7" xfId="0" applyFont="1" applyBorder="1"/>
    <xf numFmtId="0" fontId="20" fillId="3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vertical="top" wrapText="1"/>
    </xf>
    <xf numFmtId="0" fontId="12" fillId="3" borderId="42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4" fontId="20" fillId="3" borderId="7" xfId="0" applyNumberFormat="1" applyFont="1" applyFill="1" applyBorder="1" applyAlignment="1">
      <alignment horizontal="right" vertical="center"/>
    </xf>
    <xf numFmtId="4" fontId="12" fillId="7" borderId="7" xfId="0" applyNumberFormat="1" applyFont="1" applyFill="1" applyBorder="1" applyAlignment="1">
      <alignment horizontal="right" vertical="center"/>
    </xf>
    <xf numFmtId="0" fontId="12" fillId="7" borderId="7" xfId="0" applyFont="1" applyFill="1" applyBorder="1" applyAlignment="1">
      <alignment horizontal="center" vertical="center"/>
    </xf>
    <xf numFmtId="3" fontId="12" fillId="7" borderId="7" xfId="0" applyNumberFormat="1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right" vertical="top"/>
    </xf>
    <xf numFmtId="0" fontId="20" fillId="0" borderId="4" xfId="0" applyFont="1" applyBorder="1" applyAlignment="1">
      <alignment horizontal="center" vertical="top"/>
    </xf>
    <xf numFmtId="0" fontId="20" fillId="0" borderId="40" xfId="0" applyFont="1" applyBorder="1" applyAlignment="1">
      <alignment horizontal="center" vertical="top"/>
    </xf>
    <xf numFmtId="4" fontId="20" fillId="3" borderId="54" xfId="0" applyNumberFormat="1" applyFont="1" applyFill="1" applyBorder="1" applyAlignment="1">
      <alignment horizontal="right" vertical="top"/>
    </xf>
    <xf numFmtId="0" fontId="20" fillId="3" borderId="52" xfId="0" applyFont="1" applyFill="1" applyBorder="1" applyAlignment="1">
      <alignment horizontal="center" vertical="center"/>
    </xf>
    <xf numFmtId="4" fontId="20" fillId="3" borderId="6" xfId="0" applyNumberFormat="1" applyFont="1" applyFill="1" applyBorder="1" applyAlignment="1">
      <alignment horizontal="right" vertical="top"/>
    </xf>
    <xf numFmtId="0" fontId="20" fillId="3" borderId="32" xfId="0" applyFont="1" applyFill="1" applyBorder="1" applyAlignment="1">
      <alignment horizontal="center" vertical="top" wrapText="1"/>
    </xf>
    <xf numFmtId="0" fontId="20" fillId="3" borderId="33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20" fillId="0" borderId="43" xfId="0" applyFont="1" applyBorder="1" applyAlignment="1">
      <alignment horizontal="center" vertical="top"/>
    </xf>
    <xf numFmtId="4" fontId="20" fillId="3" borderId="1" xfId="0" applyNumberFormat="1" applyFont="1" applyFill="1" applyBorder="1" applyAlignment="1">
      <alignment horizontal="right" vertical="top"/>
    </xf>
    <xf numFmtId="0" fontId="12" fillId="3" borderId="4" xfId="0" applyFont="1" applyFill="1" applyBorder="1" applyAlignment="1">
      <alignment horizontal="center" vertical="top" wrapText="1"/>
    </xf>
    <xf numFmtId="4" fontId="20" fillId="3" borderId="7" xfId="0" applyNumberFormat="1" applyFont="1" applyFill="1" applyBorder="1" applyAlignment="1">
      <alignment horizontal="right"/>
    </xf>
    <xf numFmtId="9" fontId="20" fillId="3" borderId="7" xfId="0" applyNumberFormat="1" applyFont="1" applyFill="1" applyBorder="1" applyAlignment="1">
      <alignment horizontal="center" vertical="top"/>
    </xf>
    <xf numFmtId="4" fontId="20" fillId="3" borderId="4" xfId="0" applyNumberFormat="1" applyFont="1" applyFill="1" applyBorder="1" applyAlignment="1">
      <alignment vertical="top"/>
    </xf>
    <xf numFmtId="4" fontId="20" fillId="3" borderId="2" xfId="0" applyNumberFormat="1" applyFont="1" applyFill="1" applyBorder="1"/>
    <xf numFmtId="0" fontId="12" fillId="3" borderId="7" xfId="0" applyFont="1" applyFill="1" applyBorder="1" applyAlignment="1">
      <alignment horizontal="center" vertical="top"/>
    </xf>
    <xf numFmtId="4" fontId="12" fillId="7" borderId="7" xfId="0" applyNumberFormat="1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4" fontId="12" fillId="3" borderId="8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3" fontId="12" fillId="3" borderId="26" xfId="0" applyNumberFormat="1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 wrapText="1"/>
    </xf>
    <xf numFmtId="4" fontId="20" fillId="3" borderId="7" xfId="0" applyNumberFormat="1" applyFont="1" applyFill="1" applyBorder="1" applyAlignment="1">
      <alignment horizontal="center" vertical="top"/>
    </xf>
    <xf numFmtId="3" fontId="20" fillId="3" borderId="7" xfId="0" applyNumberFormat="1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top" wrapText="1"/>
    </xf>
    <xf numFmtId="4" fontId="12" fillId="3" borderId="5" xfId="0" applyNumberFormat="1" applyFont="1" applyFill="1" applyBorder="1" applyAlignment="1">
      <alignment horizontal="center" vertical="top"/>
    </xf>
    <xf numFmtId="0" fontId="12" fillId="3" borderId="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3" fontId="12" fillId="3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horizontal="left" vertical="top" wrapText="1"/>
    </xf>
    <xf numFmtId="4" fontId="20" fillId="3" borderId="32" xfId="0" applyNumberFormat="1" applyFont="1" applyFill="1" applyBorder="1" applyAlignment="1">
      <alignment horizontal="center" vertical="top"/>
    </xf>
    <xf numFmtId="0" fontId="20" fillId="3" borderId="2" xfId="0" applyFont="1" applyFill="1" applyBorder="1" applyAlignment="1">
      <alignment horizontal="center" vertical="center"/>
    </xf>
    <xf numFmtId="3" fontId="20" fillId="3" borderId="10" xfId="0" applyNumberFormat="1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top" wrapText="1"/>
    </xf>
    <xf numFmtId="4" fontId="12" fillId="3" borderId="7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3" fontId="12" fillId="3" borderId="7" xfId="0" applyNumberFormat="1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3" fontId="20" fillId="3" borderId="2" xfId="0" applyNumberFormat="1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4" fontId="20" fillId="0" borderId="7" xfId="0" applyNumberFormat="1" applyFont="1" applyBorder="1"/>
    <xf numFmtId="4" fontId="12" fillId="4" borderId="5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3" fontId="12" fillId="4" borderId="5" xfId="0" applyNumberFormat="1" applyFont="1" applyFill="1" applyBorder="1" applyAlignment="1">
      <alignment horizontal="center" vertical="center"/>
    </xf>
    <xf numFmtId="0" fontId="20" fillId="0" borderId="0" xfId="0" applyFont="1"/>
    <xf numFmtId="3" fontId="20" fillId="0" borderId="0" xfId="0" applyNumberFormat="1" applyFont="1"/>
    <xf numFmtId="0" fontId="20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19" fillId="0" borderId="2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5" xfId="0" applyBorder="1" applyAlignment="1"/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3" borderId="2" xfId="0" applyFill="1" applyBorder="1" applyAlignment="1">
      <alignment horizontal="justify" vertical="top" wrapText="1"/>
    </xf>
    <xf numFmtId="0" fontId="0" fillId="3" borderId="13" xfId="0" applyFill="1" applyBorder="1" applyAlignment="1">
      <alignment horizontal="justify" vertical="top" wrapText="1"/>
    </xf>
    <xf numFmtId="0" fontId="0" fillId="3" borderId="10" xfId="0" applyFill="1" applyBorder="1" applyAlignment="1">
      <alignment horizontal="justify" vertical="top" wrapText="1"/>
    </xf>
    <xf numFmtId="0" fontId="0" fillId="3" borderId="2" xfId="0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justify" vertical="top" wrapText="1"/>
    </xf>
    <xf numFmtId="0" fontId="0" fillId="3" borderId="13" xfId="0" applyFont="1" applyFill="1" applyBorder="1" applyAlignment="1">
      <alignment horizontal="justify" vertical="top" wrapText="1"/>
    </xf>
    <xf numFmtId="0" fontId="0" fillId="3" borderId="10" xfId="0" applyFont="1" applyFill="1" applyBorder="1" applyAlignment="1">
      <alignment horizontal="justify" vertical="top" wrapText="1"/>
    </xf>
    <xf numFmtId="0" fontId="6" fillId="4" borderId="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0" fillId="0" borderId="13" xfId="0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top" wrapText="1"/>
    </xf>
    <xf numFmtId="9" fontId="6" fillId="3" borderId="10" xfId="0" applyNumberFormat="1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top"/>
    </xf>
    <xf numFmtId="9" fontId="6" fillId="3" borderId="10" xfId="0" applyNumberFormat="1" applyFont="1" applyFill="1" applyBorder="1" applyAlignment="1">
      <alignment horizontal="center" vertical="top"/>
    </xf>
    <xf numFmtId="0" fontId="0" fillId="3" borderId="35" xfId="0" applyFill="1" applyBorder="1" applyAlignment="1">
      <alignment horizontal="justify" vertical="top" wrapText="1"/>
    </xf>
    <xf numFmtId="0" fontId="0" fillId="0" borderId="0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6" fillId="5" borderId="60" xfId="0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vertical="top" wrapText="1"/>
    </xf>
    <xf numFmtId="0" fontId="6" fillId="5" borderId="53" xfId="0" applyFont="1" applyFill="1" applyBorder="1" applyAlignment="1">
      <alignment horizontal="center" vertical="top" wrapText="1"/>
    </xf>
    <xf numFmtId="0" fontId="16" fillId="0" borderId="13" xfId="0" applyFont="1" applyBorder="1" applyAlignment="1">
      <alignment horizontal="left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6" fillId="0" borderId="61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22" fillId="0" borderId="47" xfId="0" applyFont="1" applyBorder="1" applyAlignment="1">
      <alignment horizontal="center" wrapText="1"/>
    </xf>
    <xf numFmtId="0" fontId="13" fillId="0" borderId="46" xfId="0" applyFont="1" applyBorder="1" applyAlignment="1">
      <alignment wrapText="1"/>
    </xf>
    <xf numFmtId="0" fontId="6" fillId="0" borderId="47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6" fillId="0" borderId="64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70" xfId="0" applyFont="1" applyBorder="1" applyAlignment="1">
      <alignment horizontal="center" vertical="top" wrapText="1"/>
    </xf>
    <xf numFmtId="0" fontId="6" fillId="0" borderId="69" xfId="0" applyFont="1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71" xfId="0" applyBorder="1" applyAlignment="1">
      <alignment horizontal="center" vertical="top" wrapText="1"/>
    </xf>
    <xf numFmtId="0" fontId="6" fillId="0" borderId="6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169" fontId="8" fillId="0" borderId="49" xfId="0" applyNumberFormat="1" applyFont="1" applyBorder="1" applyAlignment="1">
      <alignment wrapText="1"/>
    </xf>
    <xf numFmtId="169" fontId="6" fillId="0" borderId="49" xfId="0" applyNumberFormat="1" applyFont="1" applyBorder="1" applyAlignment="1">
      <alignment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9" fontId="6" fillId="3" borderId="34" xfId="0" applyNumberFormat="1" applyFont="1" applyFill="1" applyBorder="1" applyAlignment="1">
      <alignment horizontal="center" vertical="top" wrapText="1"/>
    </xf>
    <xf numFmtId="9" fontId="6" fillId="3" borderId="26" xfId="0" applyNumberFormat="1" applyFont="1" applyFill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wrapText="1"/>
    </xf>
    <xf numFmtId="9" fontId="6" fillId="3" borderId="10" xfId="0" applyNumberFormat="1" applyFont="1" applyFill="1" applyBorder="1" applyAlignment="1">
      <alignment horizont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10" xfId="0" applyFont="1" applyBorder="1" applyAlignment="1">
      <alignment wrapText="1"/>
    </xf>
    <xf numFmtId="9" fontId="6" fillId="3" borderId="31" xfId="0" applyNumberFormat="1" applyFont="1" applyFill="1" applyBorder="1" applyAlignment="1">
      <alignment horizontal="center" vertical="top" wrapText="1"/>
    </xf>
    <xf numFmtId="9" fontId="6" fillId="3" borderId="38" xfId="0" applyNumberFormat="1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0" fillId="0" borderId="36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3" borderId="2" xfId="0" applyFont="1" applyFill="1" applyBorder="1" applyAlignment="1">
      <alignment horizontal="justify" vertical="top" wrapText="1"/>
    </xf>
    <xf numFmtId="0" fontId="0" fillId="3" borderId="36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wrapText="1"/>
    </xf>
    <xf numFmtId="9" fontId="6" fillId="0" borderId="34" xfId="0" applyNumberFormat="1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6" fillId="3" borderId="2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2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6" fillId="5" borderId="13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top" wrapText="1"/>
    </xf>
    <xf numFmtId="0" fontId="14" fillId="3" borderId="30" xfId="0" applyFont="1" applyFill="1" applyBorder="1" applyAlignment="1">
      <alignment horizontal="center" vertical="top" wrapText="1"/>
    </xf>
    <xf numFmtId="9" fontId="6" fillId="3" borderId="35" xfId="0" applyNumberFormat="1" applyFont="1" applyFill="1" applyBorder="1" applyAlignment="1">
      <alignment horizontal="center" vertical="top"/>
    </xf>
    <xf numFmtId="0" fontId="0" fillId="3" borderId="34" xfId="0" applyFill="1" applyBorder="1" applyAlignment="1">
      <alignment horizontal="center" vertical="top"/>
    </xf>
    <xf numFmtId="0" fontId="0" fillId="3" borderId="26" xfId="0" applyFill="1" applyBorder="1" applyAlignment="1">
      <alignment horizontal="center" vertical="top"/>
    </xf>
    <xf numFmtId="0" fontId="0" fillId="3" borderId="32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16" fillId="0" borderId="34" xfId="0" applyFont="1" applyBorder="1" applyAlignment="1">
      <alignment horizontal="center" vertical="top"/>
    </xf>
    <xf numFmtId="0" fontId="16" fillId="0" borderId="26" xfId="0" applyFont="1" applyBorder="1" applyAlignment="1">
      <alignment horizontal="center" vertical="top"/>
    </xf>
    <xf numFmtId="0" fontId="16" fillId="0" borderId="2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9" fontId="0" fillId="4" borderId="2" xfId="0" applyNumberFormat="1" applyFill="1" applyBorder="1" applyAlignment="1">
      <alignment horizontal="center" vertical="center"/>
    </xf>
    <xf numFmtId="9" fontId="0" fillId="4" borderId="10" xfId="0" applyNumberForma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/>
    </xf>
    <xf numFmtId="0" fontId="0" fillId="3" borderId="34" xfId="0" applyFill="1" applyBorder="1" applyAlignment="1">
      <alignment horizontal="justify" vertical="top" wrapText="1"/>
    </xf>
    <xf numFmtId="9" fontId="0" fillId="3" borderId="2" xfId="0" applyNumberFormat="1" applyFill="1" applyBorder="1" applyAlignment="1">
      <alignment horizontal="center" wrapText="1"/>
    </xf>
    <xf numFmtId="9" fontId="0" fillId="3" borderId="10" xfId="0" applyNumberFormat="1" applyFill="1" applyBorder="1" applyAlignment="1">
      <alignment horizontal="center" wrapText="1"/>
    </xf>
    <xf numFmtId="0" fontId="16" fillId="0" borderId="14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0" fillId="3" borderId="32" xfId="0" applyFill="1" applyBorder="1" applyAlignment="1">
      <alignment horizontal="justify" vertical="top" wrapText="1"/>
    </xf>
    <xf numFmtId="0" fontId="0" fillId="3" borderId="33" xfId="0" applyFill="1" applyBorder="1" applyAlignment="1">
      <alignment horizontal="justify" vertical="top" wrapText="1"/>
    </xf>
    <xf numFmtId="0" fontId="0" fillId="3" borderId="6" xfId="0" applyFill="1" applyBorder="1" applyAlignment="1">
      <alignment horizontal="justify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32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0" fontId="16" fillId="0" borderId="33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6" fillId="3" borderId="29" xfId="0" applyFont="1" applyFill="1" applyBorder="1" applyAlignment="1">
      <alignment horizontal="center" vertical="top" wrapText="1"/>
    </xf>
    <xf numFmtId="0" fontId="6" fillId="3" borderId="30" xfId="0" applyFont="1" applyFill="1" applyBorder="1" applyAlignment="1">
      <alignment horizontal="center" vertical="top" wrapText="1"/>
    </xf>
    <xf numFmtId="0" fontId="6" fillId="3" borderId="31" xfId="0" applyFont="1" applyFill="1" applyBorder="1" applyAlignment="1">
      <alignment horizontal="center" vertical="top" wrapText="1"/>
    </xf>
    <xf numFmtId="0" fontId="0" fillId="3" borderId="18" xfId="0" applyFont="1" applyFill="1" applyBorder="1" applyAlignment="1">
      <alignment horizontal="center" vertical="top" wrapText="1"/>
    </xf>
    <xf numFmtId="0" fontId="0" fillId="3" borderId="16" xfId="0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 wrapText="1"/>
    </xf>
    <xf numFmtId="0" fontId="14" fillId="3" borderId="18" xfId="0" applyFont="1" applyFill="1" applyBorder="1" applyAlignment="1">
      <alignment horizontal="center" vertical="top" wrapText="1"/>
    </xf>
    <xf numFmtId="0" fontId="14" fillId="3" borderId="22" xfId="0" applyFont="1" applyFill="1" applyBorder="1" applyAlignment="1">
      <alignment horizontal="center" vertical="top" wrapText="1"/>
    </xf>
    <xf numFmtId="9" fontId="6" fillId="3" borderId="27" xfId="0" applyNumberFormat="1" applyFont="1" applyFill="1" applyBorder="1" applyAlignment="1">
      <alignment horizontal="center" vertical="top" wrapText="1"/>
    </xf>
    <xf numFmtId="9" fontId="6" fillId="3" borderId="28" xfId="0" applyNumberFormat="1" applyFont="1" applyFill="1" applyBorder="1" applyAlignment="1">
      <alignment horizontal="center" vertical="top" wrapText="1"/>
    </xf>
    <xf numFmtId="0" fontId="12" fillId="4" borderId="13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2" fillId="7" borderId="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3" borderId="2" xfId="0" applyFont="1" applyFill="1" applyBorder="1" applyAlignment="1">
      <alignment horizontal="left" vertical="top" wrapText="1"/>
    </xf>
    <xf numFmtId="0" fontId="20" fillId="3" borderId="13" xfId="0" applyFont="1" applyFill="1" applyBorder="1" applyAlignment="1">
      <alignment horizontal="left" vertical="top" wrapText="1"/>
    </xf>
    <xf numFmtId="0" fontId="20" fillId="3" borderId="10" xfId="0" applyFont="1" applyFill="1" applyBorder="1" applyAlignment="1">
      <alignment horizontal="left" vertical="top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top" wrapText="1"/>
    </xf>
    <xf numFmtId="0" fontId="20" fillId="3" borderId="13" xfId="0" applyFont="1" applyFill="1" applyBorder="1" applyAlignment="1">
      <alignment horizontal="center" vertical="top" wrapText="1"/>
    </xf>
    <xf numFmtId="0" fontId="20" fillId="3" borderId="10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top"/>
    </xf>
    <xf numFmtId="0" fontId="20" fillId="3" borderId="13" xfId="0" applyFont="1" applyFill="1" applyBorder="1" applyAlignment="1">
      <alignment horizontal="center" vertical="top"/>
    </xf>
    <xf numFmtId="0" fontId="20" fillId="3" borderId="10" xfId="0" applyFont="1" applyFill="1" applyBorder="1" applyAlignment="1">
      <alignment horizontal="center" vertical="top"/>
    </xf>
    <xf numFmtId="0" fontId="25" fillId="3" borderId="2" xfId="0" applyFont="1" applyFill="1" applyBorder="1" applyAlignment="1">
      <alignment horizontal="center" vertical="top"/>
    </xf>
    <xf numFmtId="0" fontId="25" fillId="3" borderId="10" xfId="0" applyFon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20" fillId="3" borderId="2" xfId="0" applyFont="1" applyFill="1" applyBorder="1" applyAlignment="1">
      <alignment horizontal="justify" vertical="top" wrapText="1"/>
    </xf>
    <xf numFmtId="0" fontId="20" fillId="3" borderId="13" xfId="0" applyFont="1" applyFill="1" applyBorder="1" applyAlignment="1">
      <alignment horizontal="justify" vertical="top" wrapText="1"/>
    </xf>
    <xf numFmtId="0" fontId="20" fillId="3" borderId="10" xfId="0" applyFont="1" applyFill="1" applyBorder="1" applyAlignment="1">
      <alignment horizontal="justify" vertical="top" wrapText="1"/>
    </xf>
    <xf numFmtId="0" fontId="24" fillId="3" borderId="2" xfId="0" applyFont="1" applyFill="1" applyBorder="1" applyAlignment="1">
      <alignment horizontal="center" vertical="top" wrapText="1"/>
    </xf>
    <xf numFmtId="0" fontId="24" fillId="3" borderId="13" xfId="0" applyFont="1" applyFill="1" applyBorder="1" applyAlignment="1">
      <alignment horizontal="center" vertical="top" wrapText="1"/>
    </xf>
    <xf numFmtId="0" fontId="24" fillId="3" borderId="10" xfId="0" applyFont="1" applyFill="1" applyBorder="1" applyAlignment="1">
      <alignment horizontal="center" vertical="top" wrapText="1"/>
    </xf>
    <xf numFmtId="0" fontId="24" fillId="3" borderId="2" xfId="0" applyFont="1" applyFill="1" applyBorder="1" applyAlignment="1">
      <alignment horizontal="center" vertical="top"/>
    </xf>
    <xf numFmtId="0" fontId="24" fillId="3" borderId="10" xfId="0" applyFont="1" applyFill="1" applyBorder="1" applyAlignment="1">
      <alignment horizontal="center" vertical="top"/>
    </xf>
    <xf numFmtId="0" fontId="24" fillId="3" borderId="2" xfId="0" applyFont="1" applyFill="1" applyBorder="1" applyAlignment="1">
      <alignment horizontal="left" vertical="top" wrapText="1"/>
    </xf>
    <xf numFmtId="0" fontId="24" fillId="3" borderId="13" xfId="0" applyFont="1" applyFill="1" applyBorder="1" applyAlignment="1">
      <alignment horizontal="left" vertical="top" wrapText="1"/>
    </xf>
    <xf numFmtId="0" fontId="24" fillId="3" borderId="10" xfId="0" applyFont="1" applyFill="1" applyBorder="1" applyAlignment="1">
      <alignment horizontal="left" vertical="top" wrapText="1"/>
    </xf>
    <xf numFmtId="0" fontId="24" fillId="3" borderId="2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vertical="center" wrapText="1"/>
    </xf>
    <xf numFmtId="0" fontId="20" fillId="3" borderId="10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left" vertical="center" wrapText="1"/>
    </xf>
    <xf numFmtId="0" fontId="24" fillId="3" borderId="10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justify" vertical="center" wrapText="1"/>
    </xf>
    <xf numFmtId="0" fontId="24" fillId="3" borderId="13" xfId="0" applyFont="1" applyFill="1" applyBorder="1" applyAlignment="1">
      <alignment horizontal="justify" vertical="center" wrapText="1"/>
    </xf>
    <xf numFmtId="0" fontId="24" fillId="3" borderId="10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4" fillId="3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0" fillId="3" borderId="13" xfId="0" applyFont="1" applyFill="1" applyBorder="1" applyAlignment="1">
      <alignment horizontal="center" wrapText="1"/>
    </xf>
    <xf numFmtId="0" fontId="20" fillId="3" borderId="10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0" fillId="3" borderId="2" xfId="0" applyFont="1" applyFill="1" applyBorder="1" applyAlignment="1">
      <alignment horizontal="justify" vertical="center" wrapText="1"/>
    </xf>
    <xf numFmtId="0" fontId="20" fillId="3" borderId="13" xfId="0" applyFont="1" applyFill="1" applyBorder="1" applyAlignment="1">
      <alignment horizontal="justify" vertical="center" wrapText="1"/>
    </xf>
    <xf numFmtId="0" fontId="20" fillId="3" borderId="10" xfId="0" applyFont="1" applyFill="1" applyBorder="1" applyAlignment="1">
      <alignment horizontal="justify" vertical="center" wrapText="1"/>
    </xf>
    <xf numFmtId="0" fontId="0" fillId="0" borderId="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20" fillId="3" borderId="3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vertical="top" wrapText="1"/>
    </xf>
    <xf numFmtId="0" fontId="20" fillId="3" borderId="13" xfId="0" applyFont="1" applyFill="1" applyBorder="1" applyAlignment="1">
      <alignment vertical="top" wrapText="1"/>
    </xf>
    <xf numFmtId="0" fontId="20" fillId="3" borderId="10" xfId="0" applyFont="1" applyFill="1" applyBorder="1" applyAlignment="1">
      <alignment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3" borderId="9" xfId="0" applyFont="1" applyFill="1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0" fontId="12" fillId="0" borderId="64" xfId="0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0" fontId="12" fillId="0" borderId="47" xfId="0" applyFont="1" applyBorder="1" applyAlignment="1">
      <alignment horizontal="center" wrapText="1"/>
    </xf>
    <xf numFmtId="0" fontId="12" fillId="0" borderId="46" xfId="0" applyFont="1" applyBorder="1" applyAlignment="1">
      <alignment horizontal="center" wrapText="1"/>
    </xf>
    <xf numFmtId="0" fontId="12" fillId="0" borderId="48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7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169" fontId="8" fillId="0" borderId="51" xfId="0" applyNumberFormat="1" applyFont="1" applyBorder="1" applyAlignment="1">
      <alignment wrapText="1"/>
    </xf>
  </cellXfs>
  <cellStyles count="3">
    <cellStyle name="Moneda" xfId="1" builtinId="4"/>
    <cellStyle name="Normal" xfId="0" builtinId="0"/>
    <cellStyle name="Normal_gto 2004-act sep2003-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29"/>
  <sheetViews>
    <sheetView topLeftCell="A4" workbookViewId="0">
      <selection activeCell="E25" sqref="E25"/>
    </sheetView>
  </sheetViews>
  <sheetFormatPr baseColWidth="10" defaultRowHeight="15" x14ac:dyDescent="0.25"/>
  <cols>
    <col min="1" max="1" width="6.85546875" customWidth="1"/>
    <col min="2" max="2" width="17.42578125" customWidth="1"/>
    <col min="3" max="3" width="15.28515625" customWidth="1"/>
    <col min="4" max="4" width="20.85546875" customWidth="1"/>
    <col min="5" max="5" width="16.7109375" customWidth="1"/>
    <col min="6" max="6" width="18" customWidth="1"/>
    <col min="7" max="7" width="14.28515625" customWidth="1"/>
    <col min="10" max="11" width="11.7109375" bestFit="1" customWidth="1"/>
  </cols>
  <sheetData>
    <row r="6" spans="2:7" ht="15.75" thickBot="1" x14ac:dyDescent="0.3">
      <c r="F6" s="15"/>
    </row>
    <row r="7" spans="2:7" ht="27.75" thickTop="1" thickBot="1" x14ac:dyDescent="0.3">
      <c r="B7" s="380" t="s">
        <v>30</v>
      </c>
      <c r="C7" s="381"/>
      <c r="D7" s="381"/>
      <c r="E7" s="381"/>
      <c r="F7" s="381"/>
      <c r="G7" s="382"/>
    </row>
    <row r="8" spans="2:7" ht="19.5" thickTop="1" thickBot="1" x14ac:dyDescent="0.3">
      <c r="B8" s="383" t="s">
        <v>2</v>
      </c>
      <c r="C8" s="385" t="s">
        <v>27</v>
      </c>
      <c r="D8" s="386"/>
      <c r="E8" s="387"/>
      <c r="F8" s="388" t="s">
        <v>26</v>
      </c>
      <c r="G8" s="383" t="s">
        <v>25</v>
      </c>
    </row>
    <row r="9" spans="2:7" ht="33" thickTop="1" thickBot="1" x14ac:dyDescent="0.3">
      <c r="B9" s="384"/>
      <c r="C9" s="30" t="s">
        <v>28</v>
      </c>
      <c r="D9" s="30" t="s">
        <v>29</v>
      </c>
      <c r="E9" s="16" t="s">
        <v>12</v>
      </c>
      <c r="F9" s="389"/>
      <c r="G9" s="384"/>
    </row>
    <row r="10" spans="2:7" ht="23.25" customHeight="1" thickTop="1" x14ac:dyDescent="0.25">
      <c r="B10" s="17" t="s">
        <v>16</v>
      </c>
      <c r="C10" s="18"/>
      <c r="D10" s="18"/>
      <c r="E10" s="18"/>
      <c r="F10" s="19"/>
      <c r="G10" s="20"/>
    </row>
    <row r="11" spans="2:7" ht="15.75" x14ac:dyDescent="0.25">
      <c r="B11" s="21"/>
      <c r="C11" s="22"/>
      <c r="D11" s="22"/>
      <c r="E11" s="22"/>
      <c r="F11" s="23"/>
      <c r="G11" s="20"/>
    </row>
    <row r="12" spans="2:7" ht="22.5" customHeight="1" x14ac:dyDescent="0.25">
      <c r="B12" s="21" t="s">
        <v>15</v>
      </c>
      <c r="C12" s="22"/>
      <c r="D12" s="22"/>
      <c r="E12" s="22"/>
      <c r="F12" s="23"/>
      <c r="G12" s="20"/>
    </row>
    <row r="13" spans="2:7" ht="15.75" x14ac:dyDescent="0.25">
      <c r="B13" s="21"/>
      <c r="C13" s="22"/>
      <c r="D13" s="22"/>
      <c r="E13" s="22"/>
      <c r="F13" s="23"/>
      <c r="G13" s="20"/>
    </row>
    <row r="14" spans="2:7" ht="21" customHeight="1" x14ac:dyDescent="0.25">
      <c r="B14" s="21" t="s">
        <v>20</v>
      </c>
      <c r="C14" s="22"/>
      <c r="D14" s="22"/>
      <c r="E14" s="22"/>
      <c r="F14" s="23"/>
      <c r="G14" s="20"/>
    </row>
    <row r="15" spans="2:7" ht="15.75" x14ac:dyDescent="0.25">
      <c r="B15" s="21"/>
      <c r="C15" s="22"/>
      <c r="D15" s="22"/>
      <c r="E15" s="22"/>
      <c r="F15" s="23"/>
      <c r="G15" s="20"/>
    </row>
    <row r="16" spans="2:7" ht="21.75" customHeight="1" x14ac:dyDescent="0.25">
      <c r="B16" s="21" t="s">
        <v>21</v>
      </c>
      <c r="C16" s="22"/>
      <c r="D16" s="22"/>
      <c r="E16" s="22"/>
      <c r="F16" s="23"/>
      <c r="G16" s="20"/>
    </row>
    <row r="17" spans="2:13" ht="15.75" x14ac:dyDescent="0.25">
      <c r="B17" s="21"/>
      <c r="C17" s="22"/>
      <c r="D17" s="22"/>
      <c r="E17" s="22"/>
      <c r="F17" s="23"/>
      <c r="G17" s="20"/>
    </row>
    <row r="18" spans="2:13" ht="18" customHeight="1" x14ac:dyDescent="0.25">
      <c r="B18" s="21" t="s">
        <v>24</v>
      </c>
      <c r="C18" s="22"/>
      <c r="D18" s="22"/>
      <c r="E18" s="22"/>
      <c r="F18" s="23"/>
      <c r="G18" s="20"/>
      <c r="J18" s="10"/>
    </row>
    <row r="19" spans="2:13" ht="16.5" thickBot="1" x14ac:dyDescent="0.3">
      <c r="B19" s="24"/>
      <c r="C19" s="25"/>
      <c r="D19" s="25"/>
      <c r="E19" s="25"/>
      <c r="F19" s="26"/>
      <c r="G19" s="27"/>
      <c r="J19" s="10"/>
      <c r="L19" s="7"/>
      <c r="M19" s="2"/>
    </row>
    <row r="20" spans="2:13" ht="27" customHeight="1" thickTop="1" thickBot="1" x14ac:dyDescent="0.3">
      <c r="B20" s="24" t="s">
        <v>12</v>
      </c>
      <c r="C20" s="24">
        <f>SUM(C10:C19)</f>
        <v>0</v>
      </c>
      <c r="D20" s="24">
        <f>SUM(D10:D19)</f>
        <v>0</v>
      </c>
      <c r="E20" s="24">
        <f>SUM(E10:E19)</f>
        <v>0</v>
      </c>
      <c r="F20" s="28">
        <f>SUM(F10:F19)</f>
        <v>0</v>
      </c>
      <c r="G20" s="29">
        <f>SUM(G10:G19)</f>
        <v>0</v>
      </c>
      <c r="J20" s="10"/>
      <c r="L20" s="7"/>
    </row>
    <row r="21" spans="2:13" ht="15.75" thickTop="1" x14ac:dyDescent="0.25">
      <c r="L21" s="7"/>
    </row>
    <row r="22" spans="2:13" x14ac:dyDescent="0.25">
      <c r="I22" s="7"/>
      <c r="K22" s="10"/>
    </row>
    <row r="23" spans="2:13" ht="15.75" x14ac:dyDescent="0.25">
      <c r="E23" s="2"/>
      <c r="F23" s="32"/>
      <c r="I23" s="7"/>
      <c r="K23" s="10"/>
    </row>
    <row r="24" spans="2:13" ht="18" x14ac:dyDescent="0.25">
      <c r="F24" s="31"/>
      <c r="I24" s="7"/>
      <c r="K24" s="52"/>
    </row>
    <row r="25" spans="2:13" ht="18" x14ac:dyDescent="0.25">
      <c r="F25" s="31"/>
    </row>
    <row r="26" spans="2:13" ht="18.75" x14ac:dyDescent="0.3">
      <c r="F26" s="43"/>
    </row>
    <row r="27" spans="2:13" x14ac:dyDescent="0.25">
      <c r="F27" s="10"/>
    </row>
    <row r="28" spans="2:13" x14ac:dyDescent="0.25">
      <c r="F28" s="10"/>
    </row>
    <row r="29" spans="2:13" x14ac:dyDescent="0.25">
      <c r="F29" s="10"/>
    </row>
  </sheetData>
  <mergeCells count="5">
    <mergeCell ref="B7:G7"/>
    <mergeCell ref="B8:B9"/>
    <mergeCell ref="C8:E8"/>
    <mergeCell ref="F8:F9"/>
    <mergeCell ref="G8:G9"/>
  </mergeCells>
  <pageMargins left="1.2649999999999999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83"/>
  <sheetViews>
    <sheetView topLeftCell="A68" zoomScaleNormal="100" workbookViewId="0">
      <selection activeCell="F71" sqref="F71"/>
    </sheetView>
  </sheetViews>
  <sheetFormatPr baseColWidth="10" defaultRowHeight="15" x14ac:dyDescent="0.25"/>
  <cols>
    <col min="1" max="1" width="5.85546875" customWidth="1"/>
    <col min="5" max="6" width="13.5703125" customWidth="1"/>
    <col min="8" max="8" width="17.85546875" bestFit="1" customWidth="1"/>
    <col min="10" max="10" width="7.42578125" customWidth="1"/>
    <col min="11" max="11" width="16" customWidth="1"/>
    <col min="12" max="12" width="8.7109375" customWidth="1"/>
    <col min="14" max="14" width="14.140625" bestFit="1" customWidth="1"/>
    <col min="15" max="15" width="7.85546875" customWidth="1"/>
    <col min="16" max="16" width="4.5703125" customWidth="1"/>
    <col min="17" max="17" width="26.140625" customWidth="1"/>
    <col min="21" max="21" width="18.7109375" customWidth="1"/>
  </cols>
  <sheetData>
    <row r="1" spans="1:19" ht="15.75" thickBot="1" x14ac:dyDescent="0.3"/>
    <row r="2" spans="1:19" ht="20.25" thickTop="1" thickBot="1" x14ac:dyDescent="0.35">
      <c r="A2" s="6"/>
      <c r="B2" s="467" t="s">
        <v>31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8"/>
    </row>
    <row r="3" spans="1:19" ht="20.25" thickTop="1" thickBot="1" x14ac:dyDescent="0.35">
      <c r="A3" s="6"/>
      <c r="B3" s="469" t="s">
        <v>13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70"/>
    </row>
    <row r="4" spans="1:19" ht="20.25" thickTop="1" thickBot="1" x14ac:dyDescent="0.35">
      <c r="A4" s="6"/>
      <c r="B4" s="471" t="s">
        <v>14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2"/>
    </row>
    <row r="5" spans="1:19" ht="20.25" thickTop="1" thickBot="1" x14ac:dyDescent="0.35">
      <c r="A5" s="6"/>
      <c r="B5" s="473" t="s">
        <v>17</v>
      </c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4"/>
    </row>
    <row r="6" spans="1:19" ht="20.25" thickTop="1" thickBot="1" x14ac:dyDescent="0.35">
      <c r="A6" s="6"/>
      <c r="B6" s="475" t="s">
        <v>42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6"/>
    </row>
    <row r="7" spans="1:19" ht="20.25" thickTop="1" thickBot="1" x14ac:dyDescent="0.35">
      <c r="A7" s="6"/>
      <c r="B7" s="8"/>
      <c r="C7" s="8"/>
      <c r="D7" s="8"/>
      <c r="E7" s="8"/>
      <c r="F7" s="8"/>
      <c r="G7" s="8"/>
      <c r="H7" s="8"/>
      <c r="I7" s="9"/>
      <c r="J7" s="9"/>
      <c r="K7" s="9"/>
      <c r="L7" s="9"/>
      <c r="M7" s="9"/>
      <c r="N7" s="9"/>
      <c r="O7" s="33"/>
    </row>
    <row r="8" spans="1:19" ht="20.25" thickTop="1" thickBot="1" x14ac:dyDescent="0.35">
      <c r="A8" s="6"/>
      <c r="B8" s="8"/>
      <c r="C8" s="8"/>
      <c r="D8" s="8"/>
      <c r="E8" s="8"/>
      <c r="F8" s="8"/>
      <c r="G8" s="8"/>
      <c r="H8" s="8"/>
      <c r="I8" s="11" t="s">
        <v>38</v>
      </c>
      <c r="J8" s="12"/>
      <c r="K8" s="12"/>
      <c r="L8" s="477">
        <f>F69</f>
        <v>5437952.120000001</v>
      </c>
      <c r="M8" s="478"/>
      <c r="N8" s="478"/>
      <c r="O8" s="34"/>
      <c r="Q8" s="1"/>
      <c r="S8" s="2"/>
    </row>
    <row r="9" spans="1:19" ht="15.75" thickTop="1" x14ac:dyDescent="0.25">
      <c r="A9" s="6"/>
      <c r="O9" s="6"/>
    </row>
    <row r="10" spans="1:19" ht="15.75" thickBot="1" x14ac:dyDescent="0.3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6"/>
    </row>
    <row r="11" spans="1:19" ht="16.5" thickTop="1" thickBot="1" x14ac:dyDescent="0.3">
      <c r="B11" s="450" t="s">
        <v>0</v>
      </c>
      <c r="C11" s="451"/>
      <c r="D11" s="452"/>
      <c r="E11" s="456" t="s">
        <v>9</v>
      </c>
      <c r="F11" s="458" t="s">
        <v>18</v>
      </c>
      <c r="G11" s="460" t="s">
        <v>4</v>
      </c>
      <c r="H11" s="460"/>
      <c r="I11" s="460"/>
      <c r="J11" s="461"/>
      <c r="K11" s="462" t="s">
        <v>5</v>
      </c>
      <c r="L11" s="463"/>
      <c r="M11" s="5" t="s">
        <v>6</v>
      </c>
      <c r="N11" s="450" t="s">
        <v>10</v>
      </c>
      <c r="O11" s="479"/>
    </row>
    <row r="12" spans="1:19" ht="16.5" thickTop="1" thickBot="1" x14ac:dyDescent="0.3">
      <c r="B12" s="453"/>
      <c r="C12" s="454"/>
      <c r="D12" s="455"/>
      <c r="E12" s="457"/>
      <c r="F12" s="459"/>
      <c r="G12" s="58" t="s">
        <v>1</v>
      </c>
      <c r="H12" s="58" t="s">
        <v>2</v>
      </c>
      <c r="I12" s="466" t="s">
        <v>3</v>
      </c>
      <c r="J12" s="461"/>
      <c r="K12" s="464"/>
      <c r="L12" s="465"/>
      <c r="M12" s="4" t="s">
        <v>8</v>
      </c>
      <c r="N12" s="480"/>
      <c r="O12" s="481"/>
    </row>
    <row r="13" spans="1:19" ht="52.5" customHeight="1" thickTop="1" thickBot="1" x14ac:dyDescent="0.3">
      <c r="A13" s="41">
        <v>1</v>
      </c>
      <c r="B13" s="502" t="s">
        <v>51</v>
      </c>
      <c r="C13" s="411"/>
      <c r="D13" s="412"/>
      <c r="E13" s="125">
        <v>95594.2</v>
      </c>
      <c r="F13" s="125">
        <f>E13/2</f>
        <v>47797.1</v>
      </c>
      <c r="G13" s="126">
        <v>7780.28</v>
      </c>
      <c r="H13" s="126" t="s">
        <v>16</v>
      </c>
      <c r="I13" s="496" t="s">
        <v>52</v>
      </c>
      <c r="J13" s="497"/>
      <c r="K13" s="494" t="s">
        <v>53</v>
      </c>
      <c r="L13" s="495"/>
      <c r="M13" s="127">
        <v>4</v>
      </c>
      <c r="N13" s="390" t="s">
        <v>56</v>
      </c>
      <c r="O13" s="391"/>
    </row>
    <row r="14" spans="1:19" ht="18.75" customHeight="1" thickTop="1" thickBot="1" x14ac:dyDescent="0.3">
      <c r="A14" s="41"/>
      <c r="B14" s="503"/>
      <c r="C14" s="504"/>
      <c r="D14" s="505"/>
      <c r="E14" s="61"/>
      <c r="F14" s="62"/>
      <c r="G14" s="63"/>
      <c r="H14" s="63"/>
      <c r="I14" s="498"/>
      <c r="J14" s="499"/>
      <c r="K14" s="500"/>
      <c r="L14" s="501"/>
      <c r="M14" s="63"/>
      <c r="N14" s="484"/>
      <c r="O14" s="485"/>
    </row>
    <row r="15" spans="1:19" ht="63" customHeight="1" thickTop="1" thickBot="1" x14ac:dyDescent="0.3">
      <c r="A15" s="41">
        <v>2</v>
      </c>
      <c r="B15" s="502" t="s">
        <v>54</v>
      </c>
      <c r="C15" s="411"/>
      <c r="D15" s="412"/>
      <c r="E15" s="57">
        <v>15560.55</v>
      </c>
      <c r="F15" s="57">
        <f>E15/2</f>
        <v>7780.2749999999996</v>
      </c>
      <c r="G15" s="126" t="s">
        <v>7</v>
      </c>
      <c r="H15" s="126" t="s">
        <v>16</v>
      </c>
      <c r="I15" s="496" t="s">
        <v>52</v>
      </c>
      <c r="J15" s="497"/>
      <c r="K15" s="494" t="s">
        <v>55</v>
      </c>
      <c r="L15" s="495"/>
      <c r="M15" s="60">
        <v>8</v>
      </c>
      <c r="N15" s="390" t="s">
        <v>56</v>
      </c>
      <c r="O15" s="391"/>
    </row>
    <row r="16" spans="1:19" ht="16.5" thickTop="1" thickBot="1" x14ac:dyDescent="0.3">
      <c r="B16" s="506"/>
      <c r="C16" s="507"/>
      <c r="D16" s="508"/>
      <c r="E16" s="61"/>
      <c r="F16" s="62"/>
      <c r="G16" s="63"/>
      <c r="H16" s="63"/>
      <c r="I16" s="498"/>
      <c r="J16" s="499"/>
      <c r="K16" s="446"/>
      <c r="L16" s="447"/>
      <c r="M16" s="63"/>
      <c r="N16" s="484"/>
      <c r="O16" s="485"/>
    </row>
    <row r="17" spans="1:18" ht="83.25" customHeight="1" thickTop="1" thickBot="1" x14ac:dyDescent="0.3">
      <c r="A17" s="41">
        <v>3</v>
      </c>
      <c r="B17" s="502" t="s">
        <v>49</v>
      </c>
      <c r="C17" s="411"/>
      <c r="D17" s="412"/>
      <c r="E17" s="125">
        <v>2115783.83</v>
      </c>
      <c r="F17" s="125">
        <f>E17/2</f>
        <v>1057891.915</v>
      </c>
      <c r="G17" s="126" t="s">
        <v>7</v>
      </c>
      <c r="H17" s="126" t="s">
        <v>16</v>
      </c>
      <c r="I17" s="496" t="s">
        <v>50</v>
      </c>
      <c r="J17" s="497"/>
      <c r="K17" s="494" t="s">
        <v>94</v>
      </c>
      <c r="L17" s="495"/>
      <c r="M17" s="127">
        <v>556</v>
      </c>
      <c r="N17" s="390" t="s">
        <v>56</v>
      </c>
      <c r="O17" s="391"/>
    </row>
    <row r="18" spans="1:18" ht="16.5" thickTop="1" thickBot="1" x14ac:dyDescent="0.3">
      <c r="A18" s="56"/>
      <c r="B18" s="444"/>
      <c r="C18" s="434"/>
      <c r="D18" s="445"/>
      <c r="E18" s="64"/>
      <c r="F18" s="64"/>
      <c r="G18" s="65"/>
      <c r="H18" s="65"/>
      <c r="I18" s="514"/>
      <c r="J18" s="515"/>
      <c r="K18" s="448"/>
      <c r="L18" s="449"/>
      <c r="M18" s="66"/>
      <c r="N18" s="482"/>
      <c r="O18" s="483"/>
    </row>
    <row r="19" spans="1:18" ht="69.75" customHeight="1" thickTop="1" thickBot="1" x14ac:dyDescent="0.3">
      <c r="A19" s="41">
        <v>4</v>
      </c>
      <c r="B19" s="395" t="s">
        <v>40</v>
      </c>
      <c r="C19" s="396"/>
      <c r="D19" s="397"/>
      <c r="E19" s="77">
        <v>140583.16</v>
      </c>
      <c r="F19" s="77">
        <f>E19/2</f>
        <v>70291.58</v>
      </c>
      <c r="G19" s="59" t="s">
        <v>7</v>
      </c>
      <c r="H19" s="59" t="s">
        <v>16</v>
      </c>
      <c r="I19" s="393" t="s">
        <v>19</v>
      </c>
      <c r="J19" s="394"/>
      <c r="K19" s="443" t="s">
        <v>57</v>
      </c>
      <c r="L19" s="403"/>
      <c r="M19" s="59">
        <v>16</v>
      </c>
      <c r="N19" s="390" t="s">
        <v>56</v>
      </c>
      <c r="O19" s="391"/>
      <c r="R19" s="2"/>
    </row>
    <row r="20" spans="1:18" ht="17.25" customHeight="1" thickTop="1" thickBot="1" x14ac:dyDescent="0.3">
      <c r="A20" s="41"/>
      <c r="B20" s="444"/>
      <c r="C20" s="434"/>
      <c r="D20" s="445"/>
      <c r="E20" s="64"/>
      <c r="F20" s="64"/>
      <c r="G20" s="65"/>
      <c r="H20" s="65"/>
      <c r="I20" s="446"/>
      <c r="J20" s="447"/>
      <c r="K20" s="448"/>
      <c r="L20" s="449"/>
      <c r="M20" s="65"/>
      <c r="N20" s="510"/>
      <c r="O20" s="511"/>
    </row>
    <row r="21" spans="1:18" ht="67.5" customHeight="1" thickTop="1" thickBot="1" x14ac:dyDescent="0.3">
      <c r="A21" s="41">
        <v>5</v>
      </c>
      <c r="B21" s="395" t="s">
        <v>58</v>
      </c>
      <c r="C21" s="396"/>
      <c r="D21" s="397"/>
      <c r="E21" s="77">
        <v>155763.76999999999</v>
      </c>
      <c r="F21" s="77">
        <f>E21/2</f>
        <v>77881.884999999995</v>
      </c>
      <c r="G21" s="59" t="s">
        <v>7</v>
      </c>
      <c r="H21" s="59" t="s">
        <v>16</v>
      </c>
      <c r="I21" s="393" t="s">
        <v>19</v>
      </c>
      <c r="J21" s="394"/>
      <c r="K21" s="443" t="s">
        <v>92</v>
      </c>
      <c r="L21" s="403"/>
      <c r="M21" s="59">
        <v>16</v>
      </c>
      <c r="N21" s="390" t="s">
        <v>56</v>
      </c>
      <c r="O21" s="391"/>
    </row>
    <row r="22" spans="1:18" ht="15.75" customHeight="1" thickTop="1" thickBot="1" x14ac:dyDescent="0.3">
      <c r="A22" s="41"/>
      <c r="B22" s="430"/>
      <c r="C22" s="396"/>
      <c r="D22" s="397"/>
      <c r="E22" s="78"/>
      <c r="F22" s="79"/>
      <c r="G22" s="80"/>
      <c r="H22" s="80"/>
      <c r="I22" s="431"/>
      <c r="J22" s="432"/>
      <c r="K22" s="438"/>
      <c r="L22" s="439"/>
      <c r="M22" s="59"/>
      <c r="N22" s="490"/>
      <c r="O22" s="491"/>
    </row>
    <row r="23" spans="1:18" ht="23.25" customHeight="1" thickTop="1" thickBot="1" x14ac:dyDescent="0.3">
      <c r="A23" s="42">
        <v>5</v>
      </c>
      <c r="B23" s="440" t="s">
        <v>33</v>
      </c>
      <c r="C23" s="441"/>
      <c r="D23" s="442"/>
      <c r="E23" s="97">
        <f>E13+E15+E17+E19+E21</f>
        <v>2523285.5100000002</v>
      </c>
      <c r="F23" s="184">
        <f>E23/2</f>
        <v>1261642.7550000001</v>
      </c>
      <c r="G23" s="185"/>
      <c r="H23" s="185"/>
      <c r="I23" s="186"/>
      <c r="J23" s="187"/>
      <c r="K23" s="188"/>
      <c r="L23" s="189"/>
      <c r="M23" s="100">
        <f>SUM(M13:M22)</f>
        <v>600</v>
      </c>
      <c r="N23" s="101"/>
      <c r="O23" s="102"/>
    </row>
    <row r="24" spans="1:18" ht="18" customHeight="1" thickBot="1" x14ac:dyDescent="0.3">
      <c r="A24" s="42"/>
      <c r="B24" s="562"/>
      <c r="C24" s="563"/>
      <c r="D24" s="563"/>
      <c r="E24" s="195"/>
      <c r="F24" s="193"/>
      <c r="G24" s="178"/>
      <c r="H24" s="177"/>
      <c r="I24" s="194"/>
      <c r="J24" s="178"/>
      <c r="K24" s="564"/>
      <c r="L24" s="565"/>
      <c r="M24" s="196"/>
      <c r="N24" s="566"/>
      <c r="O24" s="567"/>
    </row>
    <row r="25" spans="1:18" ht="66.75" customHeight="1" thickBot="1" x14ac:dyDescent="0.3">
      <c r="A25" s="154">
        <v>1</v>
      </c>
      <c r="B25" s="547" t="s">
        <v>65</v>
      </c>
      <c r="C25" s="548"/>
      <c r="D25" s="549"/>
      <c r="E25" s="190">
        <v>52124.3</v>
      </c>
      <c r="F25" s="146">
        <f>E25/2</f>
        <v>26062.15</v>
      </c>
      <c r="G25" s="191" t="s">
        <v>7</v>
      </c>
      <c r="H25" s="175" t="s">
        <v>15</v>
      </c>
      <c r="I25" s="553" t="s">
        <v>15</v>
      </c>
      <c r="J25" s="554"/>
      <c r="K25" s="555" t="s">
        <v>66</v>
      </c>
      <c r="L25" s="556"/>
      <c r="M25" s="192">
        <v>32</v>
      </c>
      <c r="N25" s="488" t="s">
        <v>56</v>
      </c>
      <c r="O25" s="489"/>
      <c r="Q25" s="159"/>
      <c r="R25" s="2"/>
    </row>
    <row r="26" spans="1:18" s="48" customFormat="1" ht="17.25" customHeight="1" thickTop="1" thickBot="1" x14ac:dyDescent="0.3">
      <c r="A26" s="154"/>
      <c r="B26" s="400"/>
      <c r="C26" s="416"/>
      <c r="D26" s="401"/>
      <c r="E26" s="155"/>
      <c r="F26" s="146"/>
      <c r="G26" s="147"/>
      <c r="H26" s="95"/>
      <c r="I26" s="148"/>
      <c r="J26" s="147"/>
      <c r="K26" s="152"/>
      <c r="L26" s="153"/>
      <c r="M26" s="156"/>
      <c r="N26" s="138"/>
      <c r="O26" s="139"/>
      <c r="Q26" s="49"/>
      <c r="R26" s="49"/>
    </row>
    <row r="27" spans="1:18" s="48" customFormat="1" ht="66.75" customHeight="1" thickTop="1" thickBot="1" x14ac:dyDescent="0.3">
      <c r="A27" s="154">
        <v>2</v>
      </c>
      <c r="B27" s="395" t="s">
        <v>67</v>
      </c>
      <c r="C27" s="396"/>
      <c r="D27" s="397"/>
      <c r="E27" s="155">
        <v>69310.19</v>
      </c>
      <c r="F27" s="146">
        <f>E27/2</f>
        <v>34655.095000000001</v>
      </c>
      <c r="G27" s="147" t="s">
        <v>7</v>
      </c>
      <c r="H27" s="95" t="s">
        <v>15</v>
      </c>
      <c r="I27" s="512" t="s">
        <v>15</v>
      </c>
      <c r="J27" s="513"/>
      <c r="K27" s="443" t="s">
        <v>68</v>
      </c>
      <c r="L27" s="403"/>
      <c r="M27" s="156">
        <v>32</v>
      </c>
      <c r="N27" s="390" t="s">
        <v>56</v>
      </c>
      <c r="O27" s="391"/>
      <c r="Q27" s="160"/>
      <c r="R27" s="49"/>
    </row>
    <row r="28" spans="1:18" s="48" customFormat="1" ht="17.25" customHeight="1" thickTop="1" thickBot="1" x14ac:dyDescent="0.3">
      <c r="A28" s="154"/>
      <c r="B28" s="400"/>
      <c r="C28" s="416"/>
      <c r="D28" s="401"/>
      <c r="E28" s="155"/>
      <c r="F28" s="146"/>
      <c r="G28" s="147"/>
      <c r="H28" s="95"/>
      <c r="I28" s="148"/>
      <c r="J28" s="147"/>
      <c r="K28" s="152"/>
      <c r="L28" s="153"/>
      <c r="M28" s="156"/>
      <c r="N28" s="138"/>
      <c r="O28" s="139"/>
      <c r="Q28" s="49"/>
    </row>
    <row r="29" spans="1:18" s="48" customFormat="1" ht="66.75" customHeight="1" thickTop="1" thickBot="1" x14ac:dyDescent="0.3">
      <c r="A29" s="154">
        <v>3</v>
      </c>
      <c r="B29" s="395" t="s">
        <v>69</v>
      </c>
      <c r="C29" s="396"/>
      <c r="D29" s="397"/>
      <c r="E29" s="155">
        <v>220548.13</v>
      </c>
      <c r="F29" s="146">
        <f>E29/2</f>
        <v>110274.065</v>
      </c>
      <c r="G29" s="147" t="s">
        <v>7</v>
      </c>
      <c r="H29" s="95" t="s">
        <v>15</v>
      </c>
      <c r="I29" s="512" t="s">
        <v>15</v>
      </c>
      <c r="J29" s="513"/>
      <c r="K29" s="443" t="s">
        <v>71</v>
      </c>
      <c r="L29" s="403"/>
      <c r="M29" s="156">
        <v>60</v>
      </c>
      <c r="N29" s="390" t="s">
        <v>56</v>
      </c>
      <c r="O29" s="391"/>
      <c r="Q29" s="49"/>
    </row>
    <row r="30" spans="1:18" s="48" customFormat="1" ht="17.25" customHeight="1" thickTop="1" thickBot="1" x14ac:dyDescent="0.3">
      <c r="A30" s="154"/>
      <c r="B30" s="400"/>
      <c r="C30" s="416"/>
      <c r="D30" s="401"/>
      <c r="E30" s="155"/>
      <c r="F30" s="146"/>
      <c r="G30" s="147"/>
      <c r="H30" s="95"/>
      <c r="I30" s="148"/>
      <c r="J30" s="147"/>
      <c r="K30" s="152"/>
      <c r="L30" s="153"/>
      <c r="M30" s="156"/>
      <c r="N30" s="138"/>
      <c r="O30" s="139"/>
      <c r="Q30" s="49"/>
    </row>
    <row r="31" spans="1:18" s="48" customFormat="1" ht="66.75" customHeight="1" thickTop="1" thickBot="1" x14ac:dyDescent="0.3">
      <c r="A31" s="154">
        <v>4</v>
      </c>
      <c r="B31" s="395" t="s">
        <v>72</v>
      </c>
      <c r="C31" s="396"/>
      <c r="D31" s="397"/>
      <c r="E31" s="155">
        <v>62411.65</v>
      </c>
      <c r="F31" s="146">
        <f>E31/2</f>
        <v>31205.825000000001</v>
      </c>
      <c r="G31" s="147" t="s">
        <v>7</v>
      </c>
      <c r="H31" s="95" t="s">
        <v>15</v>
      </c>
      <c r="I31" s="512" t="s">
        <v>15</v>
      </c>
      <c r="J31" s="513"/>
      <c r="K31" s="443" t="s">
        <v>70</v>
      </c>
      <c r="L31" s="403"/>
      <c r="M31" s="156">
        <v>48</v>
      </c>
      <c r="N31" s="390" t="s">
        <v>56</v>
      </c>
      <c r="O31" s="391"/>
      <c r="Q31" s="49"/>
      <c r="R31" s="49"/>
    </row>
    <row r="32" spans="1:18" s="48" customFormat="1" ht="19.5" customHeight="1" thickTop="1" thickBot="1" x14ac:dyDescent="0.3">
      <c r="A32" s="154"/>
      <c r="B32" s="400"/>
      <c r="C32" s="416"/>
      <c r="D32" s="401"/>
      <c r="E32" s="155"/>
      <c r="F32" s="146"/>
      <c r="G32" s="147"/>
      <c r="H32" s="95"/>
      <c r="I32" s="158"/>
      <c r="J32" s="147"/>
      <c r="K32" s="143"/>
      <c r="L32" s="142"/>
      <c r="M32" s="156"/>
      <c r="N32" s="140"/>
      <c r="O32" s="141"/>
      <c r="Q32" s="49"/>
      <c r="R32" s="49"/>
    </row>
    <row r="33" spans="1:18" s="48" customFormat="1" ht="66.75" customHeight="1" thickTop="1" thickBot="1" x14ac:dyDescent="0.3">
      <c r="A33" s="154">
        <v>5</v>
      </c>
      <c r="B33" s="395" t="s">
        <v>64</v>
      </c>
      <c r="C33" s="396"/>
      <c r="D33" s="397"/>
      <c r="E33" s="155">
        <v>126979.26</v>
      </c>
      <c r="F33" s="146">
        <f>E33/2</f>
        <v>63489.63</v>
      </c>
      <c r="G33" s="147" t="s">
        <v>7</v>
      </c>
      <c r="H33" s="95" t="s">
        <v>15</v>
      </c>
      <c r="I33" s="512" t="s">
        <v>15</v>
      </c>
      <c r="J33" s="513"/>
      <c r="K33" s="443" t="s">
        <v>73</v>
      </c>
      <c r="L33" s="403"/>
      <c r="M33" s="156">
        <v>32</v>
      </c>
      <c r="N33" s="390" t="s">
        <v>56</v>
      </c>
      <c r="O33" s="391"/>
      <c r="Q33" s="159"/>
      <c r="R33" s="49"/>
    </row>
    <row r="34" spans="1:18" ht="16.5" customHeight="1" thickTop="1" thickBot="1" x14ac:dyDescent="0.3">
      <c r="A34" s="154"/>
      <c r="B34" s="550"/>
      <c r="C34" s="551"/>
      <c r="D34" s="552"/>
      <c r="E34" s="155"/>
      <c r="F34" s="146"/>
      <c r="G34" s="147"/>
      <c r="H34" s="95"/>
      <c r="I34" s="148"/>
      <c r="J34" s="147"/>
      <c r="K34" s="149"/>
      <c r="L34" s="150"/>
      <c r="M34" s="156"/>
      <c r="N34" s="422"/>
      <c r="O34" s="423"/>
      <c r="Q34" s="2"/>
    </row>
    <row r="35" spans="1:18" ht="67.5" customHeight="1" thickTop="1" thickBot="1" x14ac:dyDescent="0.3">
      <c r="A35" s="154">
        <v>6</v>
      </c>
      <c r="B35" s="395" t="s">
        <v>74</v>
      </c>
      <c r="C35" s="396"/>
      <c r="D35" s="397"/>
      <c r="E35" s="155">
        <v>222099.74</v>
      </c>
      <c r="F35" s="146">
        <f>E35/2</f>
        <v>111049.87</v>
      </c>
      <c r="G35" s="147" t="s">
        <v>7</v>
      </c>
      <c r="H35" s="95" t="s">
        <v>15</v>
      </c>
      <c r="I35" s="512" t="s">
        <v>15</v>
      </c>
      <c r="J35" s="513"/>
      <c r="K35" s="443" t="s">
        <v>75</v>
      </c>
      <c r="L35" s="403"/>
      <c r="M35" s="156">
        <v>32</v>
      </c>
      <c r="N35" s="390" t="s">
        <v>56</v>
      </c>
      <c r="O35" s="391"/>
      <c r="Q35" s="161"/>
    </row>
    <row r="36" spans="1:18" ht="15" customHeight="1" thickTop="1" thickBot="1" x14ac:dyDescent="0.3">
      <c r="A36" s="154"/>
      <c r="B36" s="219"/>
      <c r="C36" s="220"/>
      <c r="D36" s="221"/>
      <c r="E36" s="155"/>
      <c r="F36" s="146"/>
      <c r="G36" s="147"/>
      <c r="H36" s="95"/>
      <c r="I36" s="148"/>
      <c r="J36" s="147"/>
      <c r="K36" s="149"/>
      <c r="L36" s="150"/>
      <c r="M36" s="156"/>
      <c r="N36" s="138"/>
      <c r="O36" s="139"/>
      <c r="Q36" s="2"/>
    </row>
    <row r="37" spans="1:18" ht="67.5" customHeight="1" thickTop="1" thickBot="1" x14ac:dyDescent="0.3">
      <c r="A37" s="154">
        <v>7</v>
      </c>
      <c r="B37" s="395" t="s">
        <v>78</v>
      </c>
      <c r="C37" s="396"/>
      <c r="D37" s="397"/>
      <c r="E37" s="155">
        <v>152998.07</v>
      </c>
      <c r="F37" s="146">
        <f>E37/2</f>
        <v>76499.035000000003</v>
      </c>
      <c r="G37" s="151" t="s">
        <v>7</v>
      </c>
      <c r="H37" s="95" t="s">
        <v>15</v>
      </c>
      <c r="I37" s="512" t="s">
        <v>15</v>
      </c>
      <c r="J37" s="513"/>
      <c r="K37" s="443" t="s">
        <v>82</v>
      </c>
      <c r="L37" s="403"/>
      <c r="M37" s="156">
        <v>28</v>
      </c>
      <c r="N37" s="390" t="s">
        <v>56</v>
      </c>
      <c r="O37" s="391"/>
      <c r="Q37" s="2"/>
    </row>
    <row r="38" spans="1:18" ht="15" customHeight="1" thickTop="1" thickBot="1" x14ac:dyDescent="0.3">
      <c r="A38" s="154"/>
      <c r="B38" s="219"/>
      <c r="C38" s="220"/>
      <c r="D38" s="221"/>
      <c r="E38" s="155"/>
      <c r="F38" s="146"/>
      <c r="G38" s="151"/>
      <c r="H38" s="95"/>
      <c r="I38" s="148"/>
      <c r="J38" s="151"/>
      <c r="K38" s="149"/>
      <c r="L38" s="150"/>
      <c r="M38" s="156"/>
      <c r="N38" s="144"/>
      <c r="O38" s="145"/>
      <c r="Q38" s="2"/>
    </row>
    <row r="39" spans="1:18" ht="77.25" customHeight="1" thickTop="1" thickBot="1" x14ac:dyDescent="0.3">
      <c r="A39" s="154">
        <v>8</v>
      </c>
      <c r="B39" s="395" t="s">
        <v>76</v>
      </c>
      <c r="C39" s="396"/>
      <c r="D39" s="397"/>
      <c r="E39" s="157">
        <v>257561.79</v>
      </c>
      <c r="F39" s="155">
        <f>E39/2</f>
        <v>128780.895</v>
      </c>
      <c r="G39" s="147" t="s">
        <v>7</v>
      </c>
      <c r="H39" s="95" t="s">
        <v>15</v>
      </c>
      <c r="I39" s="512" t="s">
        <v>15</v>
      </c>
      <c r="J39" s="513"/>
      <c r="K39" s="443" t="s">
        <v>77</v>
      </c>
      <c r="L39" s="403"/>
      <c r="M39" s="156">
        <v>64</v>
      </c>
      <c r="N39" s="390" t="s">
        <v>56</v>
      </c>
      <c r="O39" s="391"/>
    </row>
    <row r="40" spans="1:18" ht="21" customHeight="1" thickTop="1" thickBot="1" x14ac:dyDescent="0.3">
      <c r="A40" s="41"/>
      <c r="B40" s="395"/>
      <c r="C40" s="396"/>
      <c r="D40" s="397"/>
      <c r="E40" s="57"/>
      <c r="F40" s="57"/>
      <c r="G40" s="76"/>
      <c r="H40" s="59"/>
      <c r="I40" s="392"/>
      <c r="J40" s="394"/>
      <c r="K40" s="522"/>
      <c r="L40" s="523"/>
      <c r="M40" s="60"/>
      <c r="N40" s="486"/>
      <c r="O40" s="487"/>
    </row>
    <row r="41" spans="1:18" ht="27" customHeight="1" thickTop="1" thickBot="1" x14ac:dyDescent="0.3">
      <c r="A41" s="96">
        <v>8</v>
      </c>
      <c r="B41" s="520" t="s">
        <v>41</v>
      </c>
      <c r="C41" s="520"/>
      <c r="D41" s="521"/>
      <c r="E41" s="103">
        <f>E25+E27+E29+E31+E33+E35+E37+E39</f>
        <v>1164033.1300000001</v>
      </c>
      <c r="F41" s="103">
        <f>E41/2</f>
        <v>582016.56500000006</v>
      </c>
      <c r="G41" s="104"/>
      <c r="H41" s="105"/>
      <c r="I41" s="106"/>
      <c r="J41" s="107"/>
      <c r="K41" s="108"/>
      <c r="L41" s="99"/>
      <c r="M41" s="109">
        <f>M25+M27+M29+M31+M33+M35+M37+M39</f>
        <v>328</v>
      </c>
      <c r="N41" s="110"/>
      <c r="O41" s="111"/>
    </row>
    <row r="42" spans="1:18" ht="20.25" customHeight="1" thickTop="1" thickBot="1" x14ac:dyDescent="0.3">
      <c r="A42" s="39"/>
      <c r="B42" s="433"/>
      <c r="C42" s="434"/>
      <c r="D42" s="435"/>
      <c r="E42" s="81"/>
      <c r="F42" s="81"/>
      <c r="G42" s="174"/>
      <c r="H42" s="82"/>
      <c r="I42" s="83"/>
      <c r="J42" s="84"/>
      <c r="K42" s="85"/>
      <c r="L42" s="86"/>
      <c r="M42" s="87"/>
      <c r="N42" s="136"/>
      <c r="O42" s="137"/>
    </row>
    <row r="43" spans="1:18" ht="78.75" customHeight="1" thickTop="1" thickBot="1" x14ac:dyDescent="0.3">
      <c r="A43" s="39">
        <v>1</v>
      </c>
      <c r="B43" s="396" t="s">
        <v>85</v>
      </c>
      <c r="C43" s="396"/>
      <c r="D43" s="397"/>
      <c r="E43" s="203">
        <v>646086.37</v>
      </c>
      <c r="F43" s="203">
        <f>E43/2</f>
        <v>323043.185</v>
      </c>
      <c r="G43" s="126" t="s">
        <v>7</v>
      </c>
      <c r="H43" s="126" t="s">
        <v>20</v>
      </c>
      <c r="I43" s="560" t="s">
        <v>84</v>
      </c>
      <c r="J43" s="561"/>
      <c r="K43" s="426" t="s">
        <v>86</v>
      </c>
      <c r="L43" s="427"/>
      <c r="M43" s="182">
        <v>40</v>
      </c>
      <c r="N43" s="390" t="s">
        <v>56</v>
      </c>
      <c r="O43" s="391"/>
      <c r="Q43" s="204"/>
    </row>
    <row r="44" spans="1:18" ht="21.75" customHeight="1" thickTop="1" thickBot="1" x14ac:dyDescent="0.3">
      <c r="A44" s="223"/>
      <c r="B44" s="222"/>
      <c r="C44" s="222"/>
      <c r="D44" s="202"/>
      <c r="E44" s="181"/>
      <c r="F44" s="181"/>
      <c r="G44" s="80"/>
      <c r="H44" s="197"/>
      <c r="I44" s="179"/>
      <c r="J44" s="180"/>
      <c r="K44" s="198"/>
      <c r="L44" s="199"/>
      <c r="M44" s="200"/>
      <c r="N44" s="201"/>
      <c r="O44" s="201"/>
    </row>
    <row r="45" spans="1:18" ht="78.75" customHeight="1" thickTop="1" thickBot="1" x14ac:dyDescent="0.3">
      <c r="A45" s="223">
        <v>2</v>
      </c>
      <c r="B45" s="396" t="s">
        <v>59</v>
      </c>
      <c r="C45" s="396"/>
      <c r="D45" s="397"/>
      <c r="E45" s="70">
        <v>902486.22</v>
      </c>
      <c r="F45" s="67">
        <f>E45/2</f>
        <v>451243.11</v>
      </c>
      <c r="G45" s="59" t="s">
        <v>7</v>
      </c>
      <c r="H45" s="59" t="s">
        <v>20</v>
      </c>
      <c r="I45" s="436" t="s">
        <v>60</v>
      </c>
      <c r="J45" s="437"/>
      <c r="K45" s="426" t="s">
        <v>61</v>
      </c>
      <c r="L45" s="427"/>
      <c r="M45" s="59">
        <v>80</v>
      </c>
      <c r="N45" s="390" t="s">
        <v>56</v>
      </c>
      <c r="O45" s="391"/>
    </row>
    <row r="46" spans="1:18" ht="20.25" customHeight="1" thickTop="1" thickBot="1" x14ac:dyDescent="0.3">
      <c r="A46" s="39"/>
      <c r="B46" s="557"/>
      <c r="C46" s="557"/>
      <c r="D46" s="558"/>
      <c r="E46" s="176"/>
      <c r="F46" s="176"/>
      <c r="G46" s="177"/>
      <c r="H46" s="178"/>
      <c r="I46" s="559"/>
      <c r="J46" s="558"/>
      <c r="K46" s="524"/>
      <c r="L46" s="525"/>
      <c r="M46" s="183"/>
      <c r="N46" s="492"/>
      <c r="O46" s="493"/>
    </row>
    <row r="47" spans="1:18" ht="81.75" customHeight="1" thickTop="1" thickBot="1" x14ac:dyDescent="0.3">
      <c r="A47" s="41">
        <v>3</v>
      </c>
      <c r="B47" s="395" t="s">
        <v>87</v>
      </c>
      <c r="C47" s="396"/>
      <c r="D47" s="397"/>
      <c r="E47" s="70">
        <v>239066.57</v>
      </c>
      <c r="F47" s="67">
        <f>E47/2</f>
        <v>119533.285</v>
      </c>
      <c r="G47" s="59" t="s">
        <v>7</v>
      </c>
      <c r="H47" s="59" t="s">
        <v>20</v>
      </c>
      <c r="I47" s="436" t="s">
        <v>88</v>
      </c>
      <c r="J47" s="437"/>
      <c r="K47" s="426" t="s">
        <v>89</v>
      </c>
      <c r="L47" s="427"/>
      <c r="M47" s="59">
        <v>20</v>
      </c>
      <c r="N47" s="390" t="s">
        <v>56</v>
      </c>
      <c r="O47" s="391"/>
    </row>
    <row r="48" spans="1:18" ht="20.25" customHeight="1" thickTop="1" thickBot="1" x14ac:dyDescent="0.3">
      <c r="A48" s="41"/>
      <c r="B48" s="400"/>
      <c r="C48" s="416"/>
      <c r="D48" s="401"/>
      <c r="E48" s="57"/>
      <c r="F48" s="57"/>
      <c r="G48" s="59"/>
      <c r="H48" s="59"/>
      <c r="I48" s="516"/>
      <c r="J48" s="517"/>
      <c r="K48" s="518"/>
      <c r="L48" s="519"/>
      <c r="M48" s="14"/>
      <c r="N48" s="509"/>
      <c r="O48" s="491"/>
    </row>
    <row r="49" spans="1:17" ht="92.25" customHeight="1" thickTop="1" thickBot="1" x14ac:dyDescent="0.3">
      <c r="A49" s="41">
        <v>4</v>
      </c>
      <c r="B49" s="395" t="s">
        <v>90</v>
      </c>
      <c r="C49" s="396"/>
      <c r="D49" s="397"/>
      <c r="E49" s="67">
        <v>209382.18</v>
      </c>
      <c r="F49" s="67">
        <f>E49/2</f>
        <v>104691.09</v>
      </c>
      <c r="G49" s="59" t="s">
        <v>7</v>
      </c>
      <c r="H49" s="59" t="s">
        <v>20</v>
      </c>
      <c r="I49" s="436" t="s">
        <v>91</v>
      </c>
      <c r="J49" s="437"/>
      <c r="K49" s="426" t="s">
        <v>93</v>
      </c>
      <c r="L49" s="427"/>
      <c r="M49" s="59">
        <v>16</v>
      </c>
      <c r="N49" s="390" t="s">
        <v>56</v>
      </c>
      <c r="O49" s="391"/>
      <c r="Q49" s="205"/>
    </row>
    <row r="50" spans="1:17" s="44" customFormat="1" ht="23.25" customHeight="1" thickTop="1" thickBot="1" x14ac:dyDescent="0.3">
      <c r="A50" s="42">
        <v>4</v>
      </c>
      <c r="B50" s="440" t="s">
        <v>34</v>
      </c>
      <c r="C50" s="441"/>
      <c r="D50" s="442"/>
      <c r="E50" s="112">
        <f>E43+E45+E47+E49</f>
        <v>1997021.3399999999</v>
      </c>
      <c r="F50" s="112">
        <f>E50/2</f>
        <v>998510.66999999993</v>
      </c>
      <c r="G50" s="113"/>
      <c r="H50" s="114"/>
      <c r="I50" s="115"/>
      <c r="J50" s="116"/>
      <c r="K50" s="128"/>
      <c r="L50" s="129"/>
      <c r="M50" s="117">
        <f>M43+M45+M47+M49</f>
        <v>156</v>
      </c>
      <c r="N50" s="101"/>
      <c r="O50" s="102"/>
    </row>
    <row r="51" spans="1:17" ht="20.25" customHeight="1" thickTop="1" thickBot="1" x14ac:dyDescent="0.3">
      <c r="A51" s="41"/>
      <c r="B51" s="395"/>
      <c r="C51" s="396"/>
      <c r="D51" s="397"/>
      <c r="E51" s="68"/>
      <c r="F51" s="68"/>
      <c r="G51" s="59"/>
      <c r="H51" s="59"/>
      <c r="I51" s="536"/>
      <c r="J51" s="537"/>
      <c r="K51" s="424"/>
      <c r="L51" s="425"/>
      <c r="M51" s="59"/>
      <c r="N51" s="428"/>
      <c r="O51" s="429"/>
      <c r="Q51" s="2"/>
    </row>
    <row r="52" spans="1:17" ht="111.75" customHeight="1" thickTop="1" thickBot="1" x14ac:dyDescent="0.3">
      <c r="A52" s="223">
        <v>1</v>
      </c>
      <c r="B52" s="396" t="s">
        <v>39</v>
      </c>
      <c r="C52" s="396"/>
      <c r="D52" s="397"/>
      <c r="E52" s="208">
        <v>3121136.74</v>
      </c>
      <c r="F52" s="208">
        <f>E52/2</f>
        <v>1560568.37</v>
      </c>
      <c r="G52" s="209" t="s">
        <v>7</v>
      </c>
      <c r="H52" s="209" t="s">
        <v>21</v>
      </c>
      <c r="I52" s="420" t="s">
        <v>21</v>
      </c>
      <c r="J52" s="421"/>
      <c r="K52" s="426" t="s">
        <v>63</v>
      </c>
      <c r="L52" s="427"/>
      <c r="M52" s="60">
        <v>1136</v>
      </c>
      <c r="N52" s="390" t="s">
        <v>56</v>
      </c>
      <c r="O52" s="391"/>
      <c r="Q52" s="206"/>
    </row>
    <row r="53" spans="1:17" ht="20.25" customHeight="1" thickTop="1" thickBot="1" x14ac:dyDescent="0.3">
      <c r="A53" s="39"/>
      <c r="B53" s="395"/>
      <c r="C53" s="396"/>
      <c r="D53" s="397"/>
      <c r="E53" s="210"/>
      <c r="F53" s="210"/>
      <c r="G53" s="209"/>
      <c r="H53" s="209"/>
      <c r="I53" s="211"/>
      <c r="J53" s="212"/>
      <c r="K53" s="130"/>
      <c r="L53" s="131"/>
      <c r="M53" s="59"/>
      <c r="N53" s="134"/>
      <c r="O53" s="135"/>
      <c r="Q53" s="206"/>
    </row>
    <row r="54" spans="1:17" ht="71.25" customHeight="1" thickTop="1" thickBot="1" x14ac:dyDescent="0.3">
      <c r="A54" s="41">
        <v>2</v>
      </c>
      <c r="B54" s="395" t="s">
        <v>43</v>
      </c>
      <c r="C54" s="396"/>
      <c r="D54" s="397"/>
      <c r="E54" s="208">
        <v>166635.67000000001</v>
      </c>
      <c r="F54" s="208">
        <f>E54</f>
        <v>166635.67000000001</v>
      </c>
      <c r="G54" s="209" t="s">
        <v>7</v>
      </c>
      <c r="H54" s="209" t="s">
        <v>21</v>
      </c>
      <c r="I54" s="420" t="s">
        <v>21</v>
      </c>
      <c r="J54" s="421"/>
      <c r="K54" s="426" t="s">
        <v>62</v>
      </c>
      <c r="L54" s="427"/>
      <c r="M54" s="59">
        <v>8</v>
      </c>
      <c r="N54" s="390" t="s">
        <v>56</v>
      </c>
      <c r="O54" s="391"/>
      <c r="Q54" s="206"/>
    </row>
    <row r="55" spans="1:17" ht="19.5" thickTop="1" thickBot="1" x14ac:dyDescent="0.3">
      <c r="A55" s="39"/>
      <c r="B55" s="529"/>
      <c r="C55" s="530"/>
      <c r="D55" s="531"/>
      <c r="E55" s="210"/>
      <c r="F55" s="213"/>
      <c r="G55" s="214"/>
      <c r="H55" s="215"/>
      <c r="I55" s="527"/>
      <c r="J55" s="528"/>
      <c r="K55" s="532"/>
      <c r="L55" s="533"/>
      <c r="M55" s="88"/>
      <c r="N55" s="526"/>
      <c r="O55" s="429"/>
      <c r="Q55" s="206"/>
    </row>
    <row r="56" spans="1:17" ht="66.75" customHeight="1" thickTop="1" thickBot="1" x14ac:dyDescent="0.3">
      <c r="A56" s="41">
        <v>3</v>
      </c>
      <c r="B56" s="395" t="s">
        <v>44</v>
      </c>
      <c r="C56" s="396"/>
      <c r="D56" s="397"/>
      <c r="E56" s="208">
        <v>224576.58</v>
      </c>
      <c r="F56" s="216">
        <f>E56</f>
        <v>224576.58</v>
      </c>
      <c r="G56" s="209" t="s">
        <v>7</v>
      </c>
      <c r="H56" s="209" t="s">
        <v>21</v>
      </c>
      <c r="I56" s="420" t="s">
        <v>45</v>
      </c>
      <c r="J56" s="421"/>
      <c r="K56" s="402" t="s">
        <v>83</v>
      </c>
      <c r="L56" s="403"/>
      <c r="M56" s="59">
        <v>12</v>
      </c>
      <c r="N56" s="390" t="s">
        <v>56</v>
      </c>
      <c r="O56" s="391"/>
      <c r="Q56" s="207"/>
    </row>
    <row r="57" spans="1:17" ht="16.5" thickTop="1" thickBot="1" x14ac:dyDescent="0.3">
      <c r="A57" s="41"/>
      <c r="B57" s="395"/>
      <c r="C57" s="396"/>
      <c r="D57" s="397"/>
      <c r="E57" s="208"/>
      <c r="F57" s="217"/>
      <c r="G57" s="209"/>
      <c r="H57" s="209"/>
      <c r="I57" s="398"/>
      <c r="J57" s="399"/>
      <c r="K57" s="534"/>
      <c r="L57" s="535"/>
      <c r="M57" s="59"/>
      <c r="N57" s="422"/>
      <c r="O57" s="423"/>
    </row>
    <row r="58" spans="1:17" ht="63.75" customHeight="1" thickTop="1" thickBot="1" x14ac:dyDescent="0.3">
      <c r="A58" s="39">
        <v>4</v>
      </c>
      <c r="B58" s="396" t="s">
        <v>46</v>
      </c>
      <c r="C58" s="396"/>
      <c r="D58" s="397"/>
      <c r="E58" s="208">
        <v>393476.37</v>
      </c>
      <c r="F58" s="208">
        <v>393476.37</v>
      </c>
      <c r="G58" s="209" t="s">
        <v>7</v>
      </c>
      <c r="H58" s="209" t="s">
        <v>21</v>
      </c>
      <c r="I58" s="400" t="s">
        <v>23</v>
      </c>
      <c r="J58" s="401"/>
      <c r="K58" s="402" t="s">
        <v>79</v>
      </c>
      <c r="L58" s="403"/>
      <c r="M58" s="59">
        <v>60</v>
      </c>
      <c r="N58" s="390" t="s">
        <v>56</v>
      </c>
      <c r="O58" s="391"/>
    </row>
    <row r="59" spans="1:17" ht="16.5" thickTop="1" thickBot="1" x14ac:dyDescent="0.3">
      <c r="A59" s="39"/>
      <c r="B59" s="410"/>
      <c r="C59" s="410"/>
      <c r="D59" s="410"/>
      <c r="E59" s="208"/>
      <c r="F59" s="208"/>
      <c r="G59" s="211"/>
      <c r="H59" s="209"/>
      <c r="I59" s="400"/>
      <c r="J59" s="416"/>
      <c r="K59" s="545"/>
      <c r="L59" s="546"/>
      <c r="M59" s="59"/>
      <c r="N59" s="136"/>
      <c r="O59" s="69"/>
    </row>
    <row r="60" spans="1:17" ht="60" customHeight="1" thickTop="1" thickBot="1" x14ac:dyDescent="0.3">
      <c r="A60" s="39">
        <v>5</v>
      </c>
      <c r="B60" s="411" t="s">
        <v>47</v>
      </c>
      <c r="C60" s="411"/>
      <c r="D60" s="412"/>
      <c r="E60" s="208">
        <v>228906.22</v>
      </c>
      <c r="F60" s="208">
        <f>E60</f>
        <v>228906.22</v>
      </c>
      <c r="G60" s="209" t="s">
        <v>7</v>
      </c>
      <c r="H60" s="209" t="s">
        <v>21</v>
      </c>
      <c r="I60" s="400" t="s">
        <v>22</v>
      </c>
      <c r="J60" s="401"/>
      <c r="K60" s="402" t="s">
        <v>80</v>
      </c>
      <c r="L60" s="403"/>
      <c r="M60" s="59">
        <v>8</v>
      </c>
      <c r="N60" s="390" t="s">
        <v>56</v>
      </c>
      <c r="O60" s="391"/>
    </row>
    <row r="61" spans="1:17" ht="16.5" thickTop="1" thickBot="1" x14ac:dyDescent="0.3">
      <c r="A61" s="41"/>
      <c r="B61" s="400"/>
      <c r="C61" s="416"/>
      <c r="D61" s="401"/>
      <c r="E61" s="208"/>
      <c r="F61" s="208"/>
      <c r="G61" s="209"/>
      <c r="H61" s="209"/>
      <c r="I61" s="400"/>
      <c r="J61" s="401"/>
      <c r="K61" s="518"/>
      <c r="L61" s="519"/>
      <c r="M61" s="59"/>
      <c r="N61" s="136"/>
      <c r="O61" s="137"/>
      <c r="Q61" s="2"/>
    </row>
    <row r="62" spans="1:17" ht="51" customHeight="1" thickTop="1" thickBot="1" x14ac:dyDescent="0.3">
      <c r="A62" s="41">
        <v>6</v>
      </c>
      <c r="B62" s="542" t="s">
        <v>48</v>
      </c>
      <c r="C62" s="410"/>
      <c r="D62" s="410"/>
      <c r="E62" s="208">
        <v>21618.92</v>
      </c>
      <c r="F62" s="208">
        <f>E62</f>
        <v>21618.92</v>
      </c>
      <c r="G62" s="218" t="s">
        <v>7</v>
      </c>
      <c r="H62" s="209" t="s">
        <v>21</v>
      </c>
      <c r="I62" s="400" t="s">
        <v>22</v>
      </c>
      <c r="J62" s="401"/>
      <c r="K62" s="402" t="s">
        <v>81</v>
      </c>
      <c r="L62" s="403"/>
      <c r="M62" s="59">
        <v>16</v>
      </c>
      <c r="N62" s="390" t="s">
        <v>56</v>
      </c>
      <c r="O62" s="391"/>
      <c r="Q62" s="2"/>
    </row>
    <row r="63" spans="1:17" ht="16.5" thickTop="1" thickBot="1" x14ac:dyDescent="0.3">
      <c r="A63" s="41"/>
      <c r="B63" s="392"/>
      <c r="C63" s="393"/>
      <c r="D63" s="394"/>
      <c r="E63" s="67"/>
      <c r="F63" s="67"/>
      <c r="G63" s="59"/>
      <c r="H63" s="59"/>
      <c r="I63" s="392"/>
      <c r="J63" s="394"/>
      <c r="K63" s="518"/>
      <c r="L63" s="519"/>
      <c r="M63" s="59"/>
      <c r="N63" s="136"/>
      <c r="O63" s="137"/>
    </row>
    <row r="64" spans="1:17" s="47" customFormat="1" ht="23.25" customHeight="1" thickTop="1" thickBot="1" x14ac:dyDescent="0.3">
      <c r="A64" s="46">
        <v>6</v>
      </c>
      <c r="B64" s="540" t="s">
        <v>35</v>
      </c>
      <c r="C64" s="520"/>
      <c r="D64" s="521"/>
      <c r="E64" s="118">
        <f>E52+E54+E56+E58+E60+E62</f>
        <v>4156350.5000000005</v>
      </c>
      <c r="F64" s="118">
        <f>F52+F54+F56+F58+F60+F62</f>
        <v>2595782.1300000004</v>
      </c>
      <c r="G64" s="119"/>
      <c r="H64" s="119"/>
      <c r="I64" s="120"/>
      <c r="J64" s="98"/>
      <c r="K64" s="132"/>
      <c r="L64" s="133"/>
      <c r="M64" s="109">
        <f>M52+M54+M56+M58+M60+M62</f>
        <v>1240</v>
      </c>
      <c r="N64" s="110"/>
      <c r="O64" s="111"/>
    </row>
    <row r="65" spans="1:147" s="47" customFormat="1" ht="18.75" customHeight="1" thickTop="1" thickBot="1" x14ac:dyDescent="0.3">
      <c r="A65" s="46"/>
      <c r="B65" s="162"/>
      <c r="C65" s="163"/>
      <c r="D65" s="164"/>
      <c r="E65" s="165"/>
      <c r="F65" s="165"/>
      <c r="G65" s="166"/>
      <c r="H65" s="166"/>
      <c r="I65" s="172"/>
      <c r="J65" s="173"/>
      <c r="K65" s="167"/>
      <c r="L65" s="168"/>
      <c r="M65" s="169"/>
      <c r="N65" s="170"/>
      <c r="O65" s="171"/>
    </row>
    <row r="66" spans="1:147" ht="16.5" thickTop="1" thickBot="1" x14ac:dyDescent="0.3">
      <c r="A66" s="41"/>
      <c r="B66" s="536"/>
      <c r="C66" s="541"/>
      <c r="D66" s="537"/>
      <c r="E66" s="71"/>
      <c r="F66" s="71"/>
      <c r="G66" s="72"/>
      <c r="H66" s="72"/>
      <c r="I66" s="407"/>
      <c r="J66" s="408"/>
      <c r="K66" s="424"/>
      <c r="L66" s="425"/>
      <c r="M66" s="59"/>
      <c r="N66" s="428"/>
      <c r="O66" s="429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</row>
    <row r="67" spans="1:147" s="47" customFormat="1" ht="23.25" customHeight="1" thickTop="1" thickBot="1" x14ac:dyDescent="0.3">
      <c r="A67" s="46">
        <v>0</v>
      </c>
      <c r="B67" s="540" t="s">
        <v>36</v>
      </c>
      <c r="C67" s="520"/>
      <c r="D67" s="521"/>
      <c r="E67" s="121"/>
      <c r="F67" s="121"/>
      <c r="G67" s="119"/>
      <c r="H67" s="122"/>
      <c r="I67" s="120"/>
      <c r="J67" s="98"/>
      <c r="K67" s="123"/>
      <c r="L67" s="124"/>
      <c r="M67" s="109"/>
      <c r="N67" s="110"/>
      <c r="O67" s="111"/>
      <c r="Q67" s="50"/>
      <c r="R67" s="50"/>
    </row>
    <row r="68" spans="1:147" ht="19.5" customHeight="1" thickTop="1" thickBot="1" x14ac:dyDescent="0.3">
      <c r="B68" s="407"/>
      <c r="C68" s="419"/>
      <c r="D68" s="408"/>
      <c r="E68" s="73"/>
      <c r="F68" s="73"/>
      <c r="G68" s="74"/>
      <c r="H68" s="75"/>
      <c r="I68" s="407"/>
      <c r="J68" s="408"/>
      <c r="K68" s="407"/>
      <c r="L68" s="408"/>
      <c r="M68" s="14"/>
      <c r="N68" s="543"/>
      <c r="O68" s="544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</row>
    <row r="69" spans="1:147" ht="26.25" customHeight="1" thickTop="1" thickBot="1" x14ac:dyDescent="0.3">
      <c r="A69" s="89">
        <f>A67+A64+A50+A41+A23</f>
        <v>23</v>
      </c>
      <c r="B69" s="413" t="s">
        <v>12</v>
      </c>
      <c r="C69" s="414"/>
      <c r="D69" s="415"/>
      <c r="E69" s="90">
        <f>E23+E41+E50+E64+E67</f>
        <v>9840690.4800000004</v>
      </c>
      <c r="F69" s="90">
        <f>F23+F41+F50+F64</f>
        <v>5437952.120000001</v>
      </c>
      <c r="G69" s="91" t="s">
        <v>7</v>
      </c>
      <c r="H69" s="92"/>
      <c r="I69" s="405"/>
      <c r="J69" s="406"/>
      <c r="K69" s="93"/>
      <c r="L69" s="92"/>
      <c r="M69" s="94">
        <f>M67+M64+M50+M41+M23</f>
        <v>2324</v>
      </c>
      <c r="N69" s="538"/>
      <c r="O69" s="539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</row>
    <row r="70" spans="1:147" ht="19.5" thickTop="1" x14ac:dyDescent="0.3">
      <c r="E70" s="7"/>
      <c r="F70" s="7"/>
      <c r="H70" s="1"/>
      <c r="Q70" s="37"/>
    </row>
    <row r="71" spans="1:147" ht="28.5" customHeight="1" x14ac:dyDescent="0.25">
      <c r="B71" s="409"/>
      <c r="C71" s="409"/>
      <c r="D71" s="409"/>
      <c r="E71" s="7"/>
      <c r="F71" s="51"/>
      <c r="H71" s="1"/>
    </row>
    <row r="72" spans="1:147" ht="19.5" customHeight="1" thickBot="1" x14ac:dyDescent="0.3">
      <c r="B72" s="418"/>
      <c r="C72" s="418"/>
      <c r="D72" s="418"/>
      <c r="F72" s="10"/>
      <c r="Q72" s="2"/>
    </row>
    <row r="73" spans="1:147" ht="20.25" thickTop="1" thickBot="1" x14ac:dyDescent="0.35">
      <c r="E73" s="45" t="s">
        <v>37</v>
      </c>
      <c r="F73" s="10"/>
      <c r="G73" s="417" t="s">
        <v>11</v>
      </c>
      <c r="H73" s="417"/>
      <c r="I73" s="417"/>
      <c r="J73" s="417"/>
      <c r="K73" s="417"/>
      <c r="Q73" s="224"/>
      <c r="R73" s="8"/>
      <c r="S73" s="54"/>
      <c r="T73" s="8"/>
      <c r="U73" s="53">
        <v>3522984.01</v>
      </c>
    </row>
    <row r="74" spans="1:147" ht="19.5" thickTop="1" x14ac:dyDescent="0.3">
      <c r="F74" s="40"/>
      <c r="G74" s="404" t="s">
        <v>32</v>
      </c>
      <c r="H74" s="404"/>
      <c r="I74" s="404"/>
      <c r="J74" s="404"/>
      <c r="K74" s="404"/>
      <c r="Q74" s="36"/>
      <c r="R74" s="8"/>
      <c r="S74" s="54"/>
      <c r="T74" s="8"/>
      <c r="U74" s="13">
        <v>13819727.68</v>
      </c>
    </row>
    <row r="75" spans="1:147" ht="18.75" x14ac:dyDescent="0.3">
      <c r="E75" s="38"/>
      <c r="F75" s="40"/>
      <c r="K75" s="13"/>
      <c r="N75" s="13"/>
      <c r="Q75" s="35"/>
      <c r="R75" s="8"/>
      <c r="S75" s="55"/>
      <c r="T75" s="8"/>
      <c r="U75" s="35">
        <f>U73+U74</f>
        <v>17342711.689999998</v>
      </c>
    </row>
    <row r="76" spans="1:147" ht="18.75" x14ac:dyDescent="0.3">
      <c r="F76" s="51"/>
      <c r="K76" s="13"/>
      <c r="Q76" s="8"/>
      <c r="R76" s="8"/>
      <c r="S76" s="8"/>
      <c r="T76" s="8"/>
      <c r="U76" s="8"/>
    </row>
    <row r="77" spans="1:147" ht="18.75" x14ac:dyDescent="0.3">
      <c r="E77" s="10"/>
      <c r="H77" s="13"/>
      <c r="K77" s="13"/>
      <c r="Q77" s="35"/>
      <c r="R77" s="8"/>
      <c r="S77" s="8"/>
      <c r="T77" s="8"/>
      <c r="U77" s="8"/>
    </row>
    <row r="78" spans="1:147" ht="18.75" x14ac:dyDescent="0.3">
      <c r="H78" s="13"/>
      <c r="K78" s="13"/>
      <c r="Q78" s="13"/>
      <c r="R78" s="8"/>
      <c r="S78" s="8"/>
      <c r="T78" s="8"/>
      <c r="U78" s="8"/>
    </row>
    <row r="79" spans="1:147" ht="18.75" x14ac:dyDescent="0.3">
      <c r="H79" s="35"/>
      <c r="K79" s="35"/>
      <c r="Q79" s="35"/>
      <c r="R79" s="8"/>
      <c r="S79" s="8"/>
      <c r="T79" s="8"/>
      <c r="U79" s="8"/>
    </row>
    <row r="80" spans="1:147" ht="18.75" x14ac:dyDescent="0.3">
      <c r="H80" s="36"/>
      <c r="K80" s="13"/>
      <c r="Q80" s="8"/>
      <c r="R80" s="8"/>
      <c r="S80" s="8"/>
      <c r="T80" s="8"/>
      <c r="U80" s="8"/>
    </row>
    <row r="81" spans="8:11" ht="18.75" x14ac:dyDescent="0.3">
      <c r="H81" s="35"/>
      <c r="K81" s="13"/>
    </row>
    <row r="82" spans="8:11" ht="18.75" x14ac:dyDescent="0.3">
      <c r="H82" s="13"/>
      <c r="K82" s="13"/>
    </row>
    <row r="83" spans="8:11" ht="18.75" x14ac:dyDescent="0.3">
      <c r="H83" s="13"/>
    </row>
  </sheetData>
  <mergeCells count="189">
    <mergeCell ref="N29:O29"/>
    <mergeCell ref="N27:O27"/>
    <mergeCell ref="I27:J27"/>
    <mergeCell ref="N33:O33"/>
    <mergeCell ref="N35:O35"/>
    <mergeCell ref="K31:L31"/>
    <mergeCell ref="I31:J31"/>
    <mergeCell ref="K35:L35"/>
    <mergeCell ref="K27:L27"/>
    <mergeCell ref="K45:L45"/>
    <mergeCell ref="B24:D24"/>
    <mergeCell ref="K24:L24"/>
    <mergeCell ref="N24:O24"/>
    <mergeCell ref="B39:D39"/>
    <mergeCell ref="B31:D31"/>
    <mergeCell ref="B37:D37"/>
    <mergeCell ref="B32:D32"/>
    <mergeCell ref="B33:D33"/>
    <mergeCell ref="I33:J33"/>
    <mergeCell ref="B30:D30"/>
    <mergeCell ref="K33:L33"/>
    <mergeCell ref="K37:L37"/>
    <mergeCell ref="I37:J37"/>
    <mergeCell ref="B46:D46"/>
    <mergeCell ref="B51:D51"/>
    <mergeCell ref="I47:J47"/>
    <mergeCell ref="B45:D45"/>
    <mergeCell ref="I46:J46"/>
    <mergeCell ref="I43:J43"/>
    <mergeCell ref="B43:D43"/>
    <mergeCell ref="B25:D25"/>
    <mergeCell ref="B34:D34"/>
    <mergeCell ref="B35:D35"/>
    <mergeCell ref="I25:J25"/>
    <mergeCell ref="K25:L25"/>
    <mergeCell ref="B26:D26"/>
    <mergeCell ref="B27:D27"/>
    <mergeCell ref="I29:J29"/>
    <mergeCell ref="K29:L29"/>
    <mergeCell ref="N66:O66"/>
    <mergeCell ref="I59:J59"/>
    <mergeCell ref="K59:L59"/>
    <mergeCell ref="I61:J61"/>
    <mergeCell ref="K61:L61"/>
    <mergeCell ref="K63:L63"/>
    <mergeCell ref="I60:J60"/>
    <mergeCell ref="N69:O69"/>
    <mergeCell ref="B64:D64"/>
    <mergeCell ref="B67:D67"/>
    <mergeCell ref="K66:L66"/>
    <mergeCell ref="B66:D66"/>
    <mergeCell ref="B62:D62"/>
    <mergeCell ref="K62:L62"/>
    <mergeCell ref="I63:J63"/>
    <mergeCell ref="N62:O62"/>
    <mergeCell ref="N68:O68"/>
    <mergeCell ref="B55:D55"/>
    <mergeCell ref="K55:L55"/>
    <mergeCell ref="K56:L56"/>
    <mergeCell ref="K57:L57"/>
    <mergeCell ref="I51:J51"/>
    <mergeCell ref="B49:D49"/>
    <mergeCell ref="K46:L46"/>
    <mergeCell ref="K43:L43"/>
    <mergeCell ref="I45:J45"/>
    <mergeCell ref="N55:O55"/>
    <mergeCell ref="B54:D54"/>
    <mergeCell ref="I54:J54"/>
    <mergeCell ref="I55:J55"/>
    <mergeCell ref="B53:D53"/>
    <mergeCell ref="N52:O52"/>
    <mergeCell ref="N54:O54"/>
    <mergeCell ref="I18:J18"/>
    <mergeCell ref="B50:D50"/>
    <mergeCell ref="I48:J48"/>
    <mergeCell ref="K48:L48"/>
    <mergeCell ref="B40:D40"/>
    <mergeCell ref="B48:D48"/>
    <mergeCell ref="B41:D41"/>
    <mergeCell ref="I40:J40"/>
    <mergeCell ref="K40:L40"/>
    <mergeCell ref="K18:L18"/>
    <mergeCell ref="N48:O48"/>
    <mergeCell ref="I14:J14"/>
    <mergeCell ref="N20:O20"/>
    <mergeCell ref="N17:O17"/>
    <mergeCell ref="N19:O19"/>
    <mergeCell ref="N37:O37"/>
    <mergeCell ref="K39:L39"/>
    <mergeCell ref="I35:J35"/>
    <mergeCell ref="I39:J39"/>
    <mergeCell ref="N21:O21"/>
    <mergeCell ref="B13:D13"/>
    <mergeCell ref="B14:D14"/>
    <mergeCell ref="B15:D15"/>
    <mergeCell ref="B16:D16"/>
    <mergeCell ref="I13:J13"/>
    <mergeCell ref="B17:D17"/>
    <mergeCell ref="I17:J17"/>
    <mergeCell ref="B28:D28"/>
    <mergeCell ref="B29:D29"/>
    <mergeCell ref="K13:L13"/>
    <mergeCell ref="I15:J15"/>
    <mergeCell ref="I16:J16"/>
    <mergeCell ref="K16:L16"/>
    <mergeCell ref="K15:L15"/>
    <mergeCell ref="K14:L14"/>
    <mergeCell ref="K17:L17"/>
    <mergeCell ref="B18:D18"/>
    <mergeCell ref="N40:O40"/>
    <mergeCell ref="N47:O47"/>
    <mergeCell ref="N25:O25"/>
    <mergeCell ref="N34:O34"/>
    <mergeCell ref="N22:O22"/>
    <mergeCell ref="N31:O31"/>
    <mergeCell ref="N45:O45"/>
    <mergeCell ref="N46:O46"/>
    <mergeCell ref="N43:O43"/>
    <mergeCell ref="N39:O39"/>
    <mergeCell ref="N11:O12"/>
    <mergeCell ref="N18:O18"/>
    <mergeCell ref="N14:O14"/>
    <mergeCell ref="N13:O13"/>
    <mergeCell ref="N15:O15"/>
    <mergeCell ref="N16:O16"/>
    <mergeCell ref="B2:O2"/>
    <mergeCell ref="B3:O3"/>
    <mergeCell ref="B4:O4"/>
    <mergeCell ref="B5:O5"/>
    <mergeCell ref="B6:O6"/>
    <mergeCell ref="L8:N8"/>
    <mergeCell ref="B11:D12"/>
    <mergeCell ref="E11:E12"/>
    <mergeCell ref="F11:F12"/>
    <mergeCell ref="G11:J11"/>
    <mergeCell ref="K11:L12"/>
    <mergeCell ref="I12:J12"/>
    <mergeCell ref="B19:D19"/>
    <mergeCell ref="I19:J19"/>
    <mergeCell ref="K19:L19"/>
    <mergeCell ref="B21:D21"/>
    <mergeCell ref="I21:J21"/>
    <mergeCell ref="K21:L21"/>
    <mergeCell ref="B20:D20"/>
    <mergeCell ref="I20:J20"/>
    <mergeCell ref="K20:L20"/>
    <mergeCell ref="B22:D22"/>
    <mergeCell ref="I22:J22"/>
    <mergeCell ref="B42:D42"/>
    <mergeCell ref="B47:D47"/>
    <mergeCell ref="K54:L54"/>
    <mergeCell ref="I49:J49"/>
    <mergeCell ref="K49:L49"/>
    <mergeCell ref="K22:L22"/>
    <mergeCell ref="B23:D23"/>
    <mergeCell ref="K47:L47"/>
    <mergeCell ref="N49:O49"/>
    <mergeCell ref="K51:L51"/>
    <mergeCell ref="I52:J52"/>
    <mergeCell ref="K52:L52"/>
    <mergeCell ref="N51:O51"/>
    <mergeCell ref="B52:D52"/>
    <mergeCell ref="G73:K73"/>
    <mergeCell ref="B72:D72"/>
    <mergeCell ref="N56:O56"/>
    <mergeCell ref="B68:D68"/>
    <mergeCell ref="N60:O60"/>
    <mergeCell ref="I56:J56"/>
    <mergeCell ref="K60:L60"/>
    <mergeCell ref="I62:J62"/>
    <mergeCell ref="N57:O57"/>
    <mergeCell ref="B58:D58"/>
    <mergeCell ref="G74:K74"/>
    <mergeCell ref="I69:J69"/>
    <mergeCell ref="I66:J66"/>
    <mergeCell ref="I68:J68"/>
    <mergeCell ref="B71:D71"/>
    <mergeCell ref="B59:D59"/>
    <mergeCell ref="B60:D60"/>
    <mergeCell ref="B69:D69"/>
    <mergeCell ref="K68:L68"/>
    <mergeCell ref="B61:D61"/>
    <mergeCell ref="N58:O58"/>
    <mergeCell ref="B63:D63"/>
    <mergeCell ref="B56:D56"/>
    <mergeCell ref="B57:D57"/>
    <mergeCell ref="I57:J57"/>
    <mergeCell ref="I58:J58"/>
    <mergeCell ref="K58:L58"/>
  </mergeCells>
  <pageMargins left="0.84996062992125987" right="0.31496062992125984" top="0.35433070866141736" bottom="0.35433070866141736" header="0.31496062992125984" footer="0.31496062992125984"/>
  <pageSetup paperSize="9" scale="72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2"/>
  <sheetViews>
    <sheetView tabSelected="1" workbookViewId="0">
      <selection activeCell="H13" sqref="H13:I13"/>
    </sheetView>
  </sheetViews>
  <sheetFormatPr baseColWidth="10" defaultRowHeight="15" x14ac:dyDescent="0.25"/>
  <cols>
    <col min="4" max="4" width="17.42578125" customWidth="1"/>
    <col min="5" max="5" width="15.5703125" customWidth="1"/>
    <col min="11" max="11" width="23.42578125" customWidth="1"/>
  </cols>
  <sheetData>
    <row r="2" spans="1:13" ht="19.5" thickBot="1" x14ac:dyDescent="0.35">
      <c r="B2" s="678"/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</row>
    <row r="3" spans="1:13" ht="20.25" thickTop="1" thickBot="1" x14ac:dyDescent="0.35">
      <c r="A3" s="6"/>
      <c r="B3" s="467" t="s">
        <v>31</v>
      </c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8"/>
    </row>
    <row r="4" spans="1:13" ht="20.25" thickTop="1" thickBot="1" x14ac:dyDescent="0.35">
      <c r="A4" s="6"/>
      <c r="B4" s="473" t="s">
        <v>13</v>
      </c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4"/>
    </row>
    <row r="5" spans="1:13" ht="20.25" thickTop="1" thickBot="1" x14ac:dyDescent="0.35">
      <c r="A5" s="6"/>
      <c r="B5" s="679" t="s">
        <v>14</v>
      </c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80"/>
    </row>
    <row r="6" spans="1:13" ht="20.25" thickTop="1" thickBot="1" x14ac:dyDescent="0.35">
      <c r="A6" s="6"/>
      <c r="B6" s="475" t="s">
        <v>95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6"/>
    </row>
    <row r="7" spans="1:13" ht="20.25" thickTop="1" thickBot="1" x14ac:dyDescent="0.35">
      <c r="A7" s="6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9"/>
    </row>
    <row r="8" spans="1:13" ht="20.25" thickTop="1" thickBot="1" x14ac:dyDescent="0.35">
      <c r="A8" s="6"/>
      <c r="B8" s="8"/>
      <c r="C8" s="8"/>
      <c r="D8" s="8"/>
      <c r="E8" s="8"/>
      <c r="F8" s="8"/>
      <c r="G8" s="8"/>
      <c r="H8" s="230" t="s">
        <v>38</v>
      </c>
      <c r="I8" s="231"/>
      <c r="J8" s="231"/>
      <c r="K8" s="477">
        <f>E86</f>
        <v>7444547.9500000002</v>
      </c>
      <c r="L8" s="477"/>
      <c r="M8" s="681"/>
    </row>
    <row r="9" spans="1:13" ht="20.25" thickTop="1" thickBot="1" x14ac:dyDescent="0.35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232"/>
    </row>
    <row r="10" spans="1:13" ht="17.25" customHeight="1" thickTop="1" thickBot="1" x14ac:dyDescent="0.3">
      <c r="A10" s="6"/>
      <c r="B10" s="666" t="s">
        <v>0</v>
      </c>
      <c r="C10" s="666"/>
      <c r="D10" s="667"/>
      <c r="E10" s="668" t="s">
        <v>26</v>
      </c>
      <c r="F10" s="670" t="s">
        <v>4</v>
      </c>
      <c r="G10" s="671"/>
      <c r="H10" s="671"/>
      <c r="I10" s="672"/>
      <c r="J10" s="673" t="s">
        <v>5</v>
      </c>
      <c r="K10" s="667"/>
      <c r="L10" s="233" t="s">
        <v>6</v>
      </c>
      <c r="M10" s="674" t="s">
        <v>10</v>
      </c>
    </row>
    <row r="11" spans="1:13" ht="17.25" thickTop="1" thickBot="1" x14ac:dyDescent="0.3">
      <c r="A11" s="6"/>
      <c r="B11" s="234"/>
      <c r="C11" s="234"/>
      <c r="D11" s="235"/>
      <c r="E11" s="669"/>
      <c r="F11" s="236" t="s">
        <v>1</v>
      </c>
      <c r="G11" s="236" t="s">
        <v>2</v>
      </c>
      <c r="H11" s="676" t="s">
        <v>3</v>
      </c>
      <c r="I11" s="677"/>
      <c r="J11" s="237"/>
      <c r="K11" s="238"/>
      <c r="L11" s="239" t="s">
        <v>8</v>
      </c>
      <c r="M11" s="675"/>
    </row>
    <row r="12" spans="1:13" ht="17.25" thickTop="1" thickBot="1" x14ac:dyDescent="0.3">
      <c r="A12" s="6"/>
      <c r="B12" s="659"/>
      <c r="C12" s="659"/>
      <c r="D12" s="660"/>
      <c r="E12" s="240"/>
      <c r="F12" s="241"/>
      <c r="G12" s="242"/>
      <c r="H12" s="661"/>
      <c r="I12" s="662"/>
      <c r="J12" s="392"/>
      <c r="K12" s="394"/>
      <c r="L12" s="243"/>
      <c r="M12" s="244"/>
    </row>
    <row r="13" spans="1:13" ht="129" customHeight="1" thickTop="1" thickBot="1" x14ac:dyDescent="0.3">
      <c r="A13" s="245">
        <v>1</v>
      </c>
      <c r="B13" s="616" t="s">
        <v>96</v>
      </c>
      <c r="C13" s="616"/>
      <c r="D13" s="663"/>
      <c r="E13" s="246">
        <v>254982.5</v>
      </c>
      <c r="F13" s="247" t="s">
        <v>7</v>
      </c>
      <c r="G13" s="248" t="s">
        <v>20</v>
      </c>
      <c r="H13" s="587" t="s">
        <v>97</v>
      </c>
      <c r="I13" s="588"/>
      <c r="J13" s="664" t="s">
        <v>98</v>
      </c>
      <c r="K13" s="665"/>
      <c r="L13" s="249">
        <v>40</v>
      </c>
      <c r="M13" s="250" t="s">
        <v>99</v>
      </c>
    </row>
    <row r="14" spans="1:13" ht="17.25" thickTop="1" thickBot="1" x14ac:dyDescent="0.3">
      <c r="A14" s="48"/>
      <c r="B14" s="656"/>
      <c r="C14" s="657"/>
      <c r="D14" s="658"/>
      <c r="E14" s="246"/>
      <c r="F14" s="251"/>
      <c r="G14" s="252"/>
      <c r="H14" s="608"/>
      <c r="I14" s="610"/>
      <c r="J14" s="652"/>
      <c r="K14" s="653"/>
      <c r="L14" s="251"/>
      <c r="M14" s="253"/>
    </row>
    <row r="15" spans="1:13" ht="81" customHeight="1" thickTop="1" thickBot="1" x14ac:dyDescent="0.3">
      <c r="A15" s="48">
        <v>2</v>
      </c>
      <c r="B15" s="615" t="s">
        <v>100</v>
      </c>
      <c r="C15" s="616"/>
      <c r="D15" s="617"/>
      <c r="E15" s="246">
        <v>178487.75</v>
      </c>
      <c r="F15" s="247" t="s">
        <v>7</v>
      </c>
      <c r="G15" s="254" t="s">
        <v>20</v>
      </c>
      <c r="H15" s="587" t="s">
        <v>101</v>
      </c>
      <c r="I15" s="588"/>
      <c r="J15" s="652" t="s">
        <v>102</v>
      </c>
      <c r="K15" s="653"/>
      <c r="L15" s="247">
        <v>28</v>
      </c>
      <c r="M15" s="255" t="s">
        <v>99</v>
      </c>
    </row>
    <row r="16" spans="1:13" ht="17.25" thickTop="1" thickBot="1" x14ac:dyDescent="0.3">
      <c r="A16" s="48"/>
      <c r="B16" s="256"/>
      <c r="C16" s="257"/>
      <c r="D16" s="258"/>
      <c r="E16" s="246"/>
      <c r="F16" s="251"/>
      <c r="G16" s="252"/>
      <c r="H16" s="259"/>
      <c r="I16" s="260"/>
      <c r="J16" s="261"/>
      <c r="K16" s="262"/>
      <c r="L16" s="251"/>
      <c r="M16" s="253"/>
    </row>
    <row r="17" spans="1:13" ht="80.25" customHeight="1" thickTop="1" thickBot="1" x14ac:dyDescent="0.3">
      <c r="A17" s="48">
        <v>3</v>
      </c>
      <c r="B17" s="615" t="s">
        <v>103</v>
      </c>
      <c r="C17" s="616"/>
      <c r="D17" s="617"/>
      <c r="E17" s="246">
        <v>76494.75</v>
      </c>
      <c r="F17" s="247" t="s">
        <v>7</v>
      </c>
      <c r="G17" s="254" t="s">
        <v>20</v>
      </c>
      <c r="H17" s="587" t="s">
        <v>104</v>
      </c>
      <c r="I17" s="588"/>
      <c r="J17" s="652" t="s">
        <v>102</v>
      </c>
      <c r="K17" s="653"/>
      <c r="L17" s="247">
        <v>12</v>
      </c>
      <c r="M17" s="255" t="s">
        <v>99</v>
      </c>
    </row>
    <row r="18" spans="1:13" ht="17.25" thickTop="1" thickBot="1" x14ac:dyDescent="0.3">
      <c r="A18" s="48"/>
      <c r="B18" s="591"/>
      <c r="C18" s="592"/>
      <c r="D18" s="593"/>
      <c r="E18" s="263"/>
      <c r="F18" s="264"/>
      <c r="G18" s="253"/>
      <c r="H18" s="655"/>
      <c r="I18" s="644"/>
      <c r="J18" s="392"/>
      <c r="K18" s="394"/>
      <c r="L18" s="265"/>
      <c r="M18" s="266"/>
    </row>
    <row r="19" spans="1:13" ht="93.75" customHeight="1" thickTop="1" thickBot="1" x14ac:dyDescent="0.3">
      <c r="A19" s="48">
        <v>4</v>
      </c>
      <c r="B19" s="615" t="s">
        <v>105</v>
      </c>
      <c r="C19" s="616"/>
      <c r="D19" s="617"/>
      <c r="E19" s="246">
        <v>127491.25</v>
      </c>
      <c r="F19" s="267" t="s">
        <v>7</v>
      </c>
      <c r="G19" s="267" t="s">
        <v>20</v>
      </c>
      <c r="H19" s="654" t="s">
        <v>106</v>
      </c>
      <c r="I19" s="588"/>
      <c r="J19" s="652" t="s">
        <v>102</v>
      </c>
      <c r="K19" s="653"/>
      <c r="L19" s="268">
        <v>20</v>
      </c>
      <c r="M19" s="269" t="s">
        <v>99</v>
      </c>
    </row>
    <row r="20" spans="1:13" ht="17.25" thickTop="1" thickBot="1" x14ac:dyDescent="0.3">
      <c r="A20" s="48"/>
      <c r="B20" s="608"/>
      <c r="C20" s="609"/>
      <c r="D20" s="610"/>
      <c r="E20" s="270"/>
      <c r="F20" s="252"/>
      <c r="G20" s="252"/>
      <c r="H20" s="645"/>
      <c r="I20" s="646"/>
      <c r="J20" s="613"/>
      <c r="K20" s="614"/>
      <c r="L20" s="252"/>
      <c r="M20" s="271"/>
    </row>
    <row r="21" spans="1:13" ht="89.25" customHeight="1" thickTop="1" thickBot="1" x14ac:dyDescent="0.3">
      <c r="A21" s="48">
        <v>5</v>
      </c>
      <c r="B21" s="649" t="s">
        <v>107</v>
      </c>
      <c r="C21" s="650"/>
      <c r="D21" s="651"/>
      <c r="E21" s="246">
        <v>254982.5</v>
      </c>
      <c r="F21" s="252" t="s">
        <v>7</v>
      </c>
      <c r="G21" s="252" t="s">
        <v>20</v>
      </c>
      <c r="H21" s="591" t="s">
        <v>108</v>
      </c>
      <c r="I21" s="593"/>
      <c r="J21" s="652" t="s">
        <v>102</v>
      </c>
      <c r="K21" s="653"/>
      <c r="L21" s="252">
        <v>40</v>
      </c>
      <c r="M21" s="250" t="s">
        <v>99</v>
      </c>
    </row>
    <row r="22" spans="1:13" ht="17.25" thickTop="1" thickBot="1" x14ac:dyDescent="0.3">
      <c r="A22" s="48"/>
      <c r="B22" s="591"/>
      <c r="C22" s="592"/>
      <c r="D22" s="593"/>
      <c r="E22" s="272"/>
      <c r="F22" s="252"/>
      <c r="G22" s="260"/>
      <c r="H22" s="273"/>
      <c r="I22" s="227"/>
      <c r="J22" s="274"/>
      <c r="K22" s="275"/>
      <c r="L22" s="252"/>
      <c r="M22" s="255"/>
    </row>
    <row r="23" spans="1:13" ht="117" customHeight="1" thickTop="1" thickBot="1" x14ac:dyDescent="0.3">
      <c r="A23" s="48">
        <v>6</v>
      </c>
      <c r="B23" s="615" t="s">
        <v>109</v>
      </c>
      <c r="C23" s="616"/>
      <c r="D23" s="617"/>
      <c r="E23" s="276">
        <v>1290500</v>
      </c>
      <c r="F23" s="252" t="s">
        <v>7</v>
      </c>
      <c r="G23" s="252" t="s">
        <v>20</v>
      </c>
      <c r="H23" s="591" t="s">
        <v>110</v>
      </c>
      <c r="I23" s="593"/>
      <c r="J23" s="398" t="s">
        <v>111</v>
      </c>
      <c r="K23" s="399"/>
      <c r="L23" s="277">
        <v>558</v>
      </c>
      <c r="M23" s="250" t="s">
        <v>99</v>
      </c>
    </row>
    <row r="24" spans="1:13" ht="17.25" thickTop="1" thickBot="1" x14ac:dyDescent="0.3">
      <c r="B24" s="591"/>
      <c r="C24" s="592"/>
      <c r="D24" s="593"/>
      <c r="E24" s="278"/>
      <c r="F24" s="279"/>
      <c r="G24" s="260"/>
      <c r="H24" s="591"/>
      <c r="I24" s="593"/>
      <c r="J24" s="392"/>
      <c r="K24" s="394"/>
      <c r="L24" s="280"/>
      <c r="M24" s="255"/>
    </row>
    <row r="25" spans="1:13" ht="17.25" thickTop="1" thickBot="1" x14ac:dyDescent="0.3">
      <c r="A25">
        <v>6</v>
      </c>
      <c r="B25" s="574" t="s">
        <v>34</v>
      </c>
      <c r="C25" s="575"/>
      <c r="D25" s="576"/>
      <c r="E25" s="281">
        <f>E13+E15+E17+E19+E21+E23</f>
        <v>2182938.75</v>
      </c>
      <c r="F25" s="282"/>
      <c r="G25" s="282"/>
      <c r="H25" s="574"/>
      <c r="I25" s="576"/>
      <c r="J25" s="579"/>
      <c r="K25" s="580"/>
      <c r="L25" s="283">
        <f>L13+L15+L17+L19+L21+L23</f>
        <v>698</v>
      </c>
      <c r="M25" s="284"/>
    </row>
    <row r="26" spans="1:13" ht="17.25" thickTop="1" thickBot="1" x14ac:dyDescent="0.3">
      <c r="B26" s="591"/>
      <c r="C26" s="592"/>
      <c r="D26" s="593"/>
      <c r="E26" s="285"/>
      <c r="F26" s="286"/>
      <c r="G26" s="252"/>
      <c r="H26" s="591"/>
      <c r="I26" s="593"/>
      <c r="J26" s="392"/>
      <c r="K26" s="394"/>
      <c r="L26" s="287"/>
      <c r="M26" s="288"/>
    </row>
    <row r="27" spans="1:13" ht="78.75" customHeight="1" thickTop="1" thickBot="1" x14ac:dyDescent="0.3">
      <c r="A27" s="48">
        <v>1</v>
      </c>
      <c r="B27" s="635" t="s">
        <v>112</v>
      </c>
      <c r="C27" s="636"/>
      <c r="D27" s="637"/>
      <c r="E27" s="272">
        <v>25498.25</v>
      </c>
      <c r="F27" s="289" t="s">
        <v>7</v>
      </c>
      <c r="G27" s="254" t="s">
        <v>15</v>
      </c>
      <c r="H27" s="587" t="s">
        <v>113</v>
      </c>
      <c r="I27" s="588"/>
      <c r="J27" s="641" t="s">
        <v>98</v>
      </c>
      <c r="K27" s="642"/>
      <c r="L27" s="280">
        <v>15</v>
      </c>
      <c r="M27" s="290" t="s">
        <v>99</v>
      </c>
    </row>
    <row r="28" spans="1:13" ht="17.25" thickTop="1" thickBot="1" x14ac:dyDescent="0.3">
      <c r="A28" s="48"/>
      <c r="B28" s="591"/>
      <c r="C28" s="592"/>
      <c r="D28" s="593"/>
      <c r="E28" s="291"/>
      <c r="F28" s="292"/>
      <c r="G28" s="252"/>
      <c r="H28" s="591"/>
      <c r="I28" s="593"/>
      <c r="J28" s="392"/>
      <c r="K28" s="394"/>
      <c r="L28" s="280"/>
      <c r="M28" s="293"/>
    </row>
    <row r="29" spans="1:13" ht="119.25" customHeight="1" thickTop="1" thickBot="1" x14ac:dyDescent="0.3">
      <c r="A29" s="48">
        <v>2</v>
      </c>
      <c r="B29" s="635" t="s">
        <v>114</v>
      </c>
      <c r="C29" s="636"/>
      <c r="D29" s="637"/>
      <c r="E29" s="291">
        <v>127491.25</v>
      </c>
      <c r="F29" s="247" t="s">
        <v>7</v>
      </c>
      <c r="G29" s="294" t="s">
        <v>15</v>
      </c>
      <c r="H29" s="591" t="s">
        <v>115</v>
      </c>
      <c r="I29" s="593"/>
      <c r="J29" s="641" t="s">
        <v>98</v>
      </c>
      <c r="K29" s="642"/>
      <c r="L29" s="295">
        <v>20</v>
      </c>
      <c r="M29" s="296" t="s">
        <v>99</v>
      </c>
    </row>
    <row r="30" spans="1:13" ht="17.25" thickTop="1" thickBot="1" x14ac:dyDescent="0.3">
      <c r="A30" s="48"/>
      <c r="B30" s="591"/>
      <c r="C30" s="592"/>
      <c r="D30" s="593"/>
      <c r="E30" s="291"/>
      <c r="F30" s="251"/>
      <c r="G30" s="252"/>
      <c r="H30" s="273"/>
      <c r="I30" s="297"/>
      <c r="J30" s="225"/>
      <c r="K30" s="226"/>
      <c r="L30" s="280"/>
      <c r="M30" s="255"/>
    </row>
    <row r="31" spans="1:13" ht="120" customHeight="1" thickTop="1" thickBot="1" x14ac:dyDescent="0.3">
      <c r="A31" s="48">
        <v>3</v>
      </c>
      <c r="B31" s="635" t="s">
        <v>116</v>
      </c>
      <c r="C31" s="636"/>
      <c r="D31" s="637"/>
      <c r="E31" s="272">
        <v>25498.25</v>
      </c>
      <c r="F31" s="298" t="s">
        <v>7</v>
      </c>
      <c r="G31" s="254" t="s">
        <v>15</v>
      </c>
      <c r="H31" s="591" t="s">
        <v>117</v>
      </c>
      <c r="I31" s="593"/>
      <c r="J31" s="641" t="s">
        <v>98</v>
      </c>
      <c r="K31" s="642"/>
      <c r="L31" s="280">
        <v>4</v>
      </c>
      <c r="M31" s="250" t="s">
        <v>99</v>
      </c>
    </row>
    <row r="32" spans="1:13" ht="17.25" thickTop="1" thickBot="1" x14ac:dyDescent="0.3">
      <c r="A32" s="48"/>
      <c r="B32" s="591"/>
      <c r="C32" s="592"/>
      <c r="D32" s="593"/>
      <c r="E32" s="291"/>
      <c r="F32" s="292"/>
      <c r="G32" s="277"/>
      <c r="H32" s="591"/>
      <c r="I32" s="593"/>
      <c r="J32" s="392"/>
      <c r="K32" s="394"/>
      <c r="L32" s="280"/>
      <c r="M32" s="255"/>
    </row>
    <row r="33" spans="1:13" ht="117.75" customHeight="1" thickTop="1" thickBot="1" x14ac:dyDescent="0.3">
      <c r="A33" s="48">
        <v>4</v>
      </c>
      <c r="B33" s="635" t="s">
        <v>118</v>
      </c>
      <c r="C33" s="636"/>
      <c r="D33" s="637"/>
      <c r="E33" s="299">
        <v>76494.75</v>
      </c>
      <c r="F33" s="289" t="s">
        <v>7</v>
      </c>
      <c r="G33" s="300" t="s">
        <v>15</v>
      </c>
      <c r="H33" s="587" t="s">
        <v>119</v>
      </c>
      <c r="I33" s="588"/>
      <c r="J33" s="641" t="s">
        <v>98</v>
      </c>
      <c r="K33" s="642"/>
      <c r="L33" s="247">
        <v>12</v>
      </c>
      <c r="M33" s="250" t="s">
        <v>99</v>
      </c>
    </row>
    <row r="34" spans="1:13" ht="17.25" thickTop="1" thickBot="1" x14ac:dyDescent="0.3">
      <c r="A34" s="48"/>
      <c r="B34" s="591"/>
      <c r="C34" s="592"/>
      <c r="D34" s="593"/>
      <c r="E34" s="276"/>
      <c r="F34" s="251"/>
      <c r="G34" s="260"/>
      <c r="H34" s="591"/>
      <c r="I34" s="593"/>
      <c r="J34" s="392"/>
      <c r="K34" s="394"/>
      <c r="L34" s="251"/>
      <c r="M34" s="301"/>
    </row>
    <row r="35" spans="1:13" ht="116.25" customHeight="1" thickTop="1" thickBot="1" x14ac:dyDescent="0.3">
      <c r="A35" s="48">
        <v>5</v>
      </c>
      <c r="B35" s="635" t="s">
        <v>120</v>
      </c>
      <c r="C35" s="636"/>
      <c r="D35" s="637"/>
      <c r="E35" s="302">
        <v>229484.25</v>
      </c>
      <c r="F35" s="303" t="s">
        <v>7</v>
      </c>
      <c r="G35" s="300" t="s">
        <v>15</v>
      </c>
      <c r="H35" s="587" t="s">
        <v>121</v>
      </c>
      <c r="I35" s="588"/>
      <c r="J35" s="641" t="s">
        <v>98</v>
      </c>
      <c r="K35" s="642"/>
      <c r="L35" s="247">
        <v>36</v>
      </c>
      <c r="M35" s="255" t="s">
        <v>99</v>
      </c>
    </row>
    <row r="36" spans="1:13" ht="17.25" thickTop="1" thickBot="1" x14ac:dyDescent="0.3">
      <c r="A36" s="48"/>
      <c r="B36" s="630"/>
      <c r="C36" s="632"/>
      <c r="D36" s="631"/>
      <c r="E36" s="276"/>
      <c r="F36" s="304"/>
      <c r="G36" s="254"/>
      <c r="H36" s="647"/>
      <c r="I36" s="648"/>
      <c r="J36" s="436"/>
      <c r="K36" s="437"/>
      <c r="L36" s="247"/>
      <c r="M36" s="305"/>
    </row>
    <row r="37" spans="1:13" ht="116.25" customHeight="1" thickTop="1" thickBot="1" x14ac:dyDescent="0.3">
      <c r="A37" s="48">
        <v>6</v>
      </c>
      <c r="B37" s="635" t="s">
        <v>122</v>
      </c>
      <c r="C37" s="636"/>
      <c r="D37" s="637"/>
      <c r="E37" s="299">
        <v>76494.75</v>
      </c>
      <c r="F37" s="306" t="s">
        <v>7</v>
      </c>
      <c r="G37" s="300" t="s">
        <v>15</v>
      </c>
      <c r="H37" s="587" t="s">
        <v>123</v>
      </c>
      <c r="I37" s="588"/>
      <c r="J37" s="641" t="s">
        <v>98</v>
      </c>
      <c r="K37" s="642"/>
      <c r="L37" s="303">
        <v>12</v>
      </c>
      <c r="M37" s="307" t="s">
        <v>99</v>
      </c>
    </row>
    <row r="38" spans="1:13" ht="17.25" thickTop="1" thickBot="1" x14ac:dyDescent="0.3">
      <c r="A38" s="245"/>
      <c r="B38" s="643"/>
      <c r="C38" s="643"/>
      <c r="D38" s="644"/>
      <c r="E38" s="276"/>
      <c r="F38" s="308"/>
      <c r="G38" s="271"/>
      <c r="H38" s="645"/>
      <c r="I38" s="646"/>
      <c r="J38" s="536"/>
      <c r="K38" s="537"/>
      <c r="L38" s="251"/>
      <c r="M38" s="266"/>
    </row>
    <row r="39" spans="1:13" ht="120" customHeight="1" thickTop="1" thickBot="1" x14ac:dyDescent="0.3">
      <c r="A39" s="245">
        <v>7</v>
      </c>
      <c r="B39" s="633" t="s">
        <v>124</v>
      </c>
      <c r="C39" s="633"/>
      <c r="D39" s="634"/>
      <c r="E39" s="302">
        <v>203986</v>
      </c>
      <c r="F39" s="309" t="s">
        <v>7</v>
      </c>
      <c r="G39" s="300" t="s">
        <v>15</v>
      </c>
      <c r="H39" s="587" t="s">
        <v>125</v>
      </c>
      <c r="I39" s="588"/>
      <c r="J39" s="589" t="s">
        <v>98</v>
      </c>
      <c r="K39" s="590"/>
      <c r="L39" s="303">
        <v>32</v>
      </c>
      <c r="M39" s="307" t="s">
        <v>99</v>
      </c>
    </row>
    <row r="40" spans="1:13" ht="17.25" thickTop="1" thickBot="1" x14ac:dyDescent="0.3">
      <c r="A40" s="48"/>
      <c r="B40" s="591"/>
      <c r="C40" s="592"/>
      <c r="D40" s="593"/>
      <c r="E40" s="276"/>
      <c r="F40" s="252"/>
      <c r="G40" s="252"/>
      <c r="H40" s="608"/>
      <c r="I40" s="610"/>
      <c r="J40" s="392"/>
      <c r="K40" s="394"/>
      <c r="L40" s="251"/>
      <c r="M40" s="310"/>
    </row>
    <row r="41" spans="1:13" ht="130.5" customHeight="1" thickTop="1" thickBot="1" x14ac:dyDescent="0.3">
      <c r="A41" s="48">
        <v>8</v>
      </c>
      <c r="B41" s="640" t="s">
        <v>126</v>
      </c>
      <c r="C41" s="633"/>
      <c r="D41" s="634"/>
      <c r="E41" s="302">
        <v>254982.5</v>
      </c>
      <c r="F41" s="309" t="s">
        <v>7</v>
      </c>
      <c r="G41" s="300" t="s">
        <v>15</v>
      </c>
      <c r="H41" s="603" t="s">
        <v>127</v>
      </c>
      <c r="I41" s="604"/>
      <c r="J41" s="589" t="s">
        <v>98</v>
      </c>
      <c r="K41" s="590"/>
      <c r="L41" s="303">
        <v>40</v>
      </c>
      <c r="M41" s="311" t="s">
        <v>99</v>
      </c>
    </row>
    <row r="42" spans="1:13" ht="17.25" thickTop="1" thickBot="1" x14ac:dyDescent="0.3">
      <c r="A42" s="48"/>
      <c r="B42" s="591"/>
      <c r="C42" s="592"/>
      <c r="D42" s="593"/>
      <c r="E42" s="276"/>
      <c r="F42" s="252"/>
      <c r="G42" s="252"/>
      <c r="H42" s="608"/>
      <c r="I42" s="610"/>
      <c r="J42" s="392"/>
      <c r="K42" s="394"/>
      <c r="L42" s="251"/>
      <c r="M42" s="310"/>
    </row>
    <row r="43" spans="1:13" ht="86.25" customHeight="1" thickTop="1" thickBot="1" x14ac:dyDescent="0.3">
      <c r="A43" s="48">
        <v>9</v>
      </c>
      <c r="B43" s="635" t="s">
        <v>128</v>
      </c>
      <c r="C43" s="636"/>
      <c r="D43" s="637"/>
      <c r="E43" s="276">
        <v>25498.25</v>
      </c>
      <c r="F43" s="309" t="s">
        <v>7</v>
      </c>
      <c r="G43" s="300" t="s">
        <v>15</v>
      </c>
      <c r="H43" s="603" t="s">
        <v>129</v>
      </c>
      <c r="I43" s="604"/>
      <c r="J43" s="638" t="s">
        <v>98</v>
      </c>
      <c r="K43" s="639"/>
      <c r="L43" s="247">
        <v>4</v>
      </c>
      <c r="M43" s="312" t="s">
        <v>99</v>
      </c>
    </row>
    <row r="44" spans="1:13" ht="17.25" thickTop="1" thickBot="1" x14ac:dyDescent="0.3">
      <c r="A44" s="48"/>
      <c r="B44" s="273"/>
      <c r="C44" s="313"/>
      <c r="D44" s="297"/>
      <c r="E44" s="276"/>
      <c r="F44" s="251"/>
      <c r="G44" s="252"/>
      <c r="H44" s="259"/>
      <c r="I44" s="260"/>
      <c r="J44" s="225"/>
      <c r="K44" s="226"/>
      <c r="L44" s="251"/>
      <c r="M44" s="314"/>
    </row>
    <row r="45" spans="1:13" ht="120.75" customHeight="1" thickTop="1" thickBot="1" x14ac:dyDescent="0.3">
      <c r="A45" s="48">
        <v>10</v>
      </c>
      <c r="B45" s="640" t="s">
        <v>130</v>
      </c>
      <c r="C45" s="633"/>
      <c r="D45" s="634"/>
      <c r="E45" s="276">
        <v>127491.25</v>
      </c>
      <c r="F45" s="247" t="s">
        <v>7</v>
      </c>
      <c r="G45" s="254" t="s">
        <v>15</v>
      </c>
      <c r="H45" s="603" t="s">
        <v>131</v>
      </c>
      <c r="I45" s="604"/>
      <c r="J45" s="589" t="s">
        <v>98</v>
      </c>
      <c r="K45" s="590"/>
      <c r="L45" s="247">
        <v>20</v>
      </c>
      <c r="M45" s="315" t="s">
        <v>99</v>
      </c>
    </row>
    <row r="46" spans="1:13" ht="17.25" thickTop="1" thickBot="1" x14ac:dyDescent="0.3">
      <c r="A46" s="245"/>
      <c r="B46" s="632"/>
      <c r="C46" s="632"/>
      <c r="D46" s="631"/>
      <c r="E46" s="316"/>
      <c r="F46" s="247"/>
      <c r="G46" s="294"/>
      <c r="H46" s="603"/>
      <c r="I46" s="604"/>
      <c r="J46" s="436"/>
      <c r="K46" s="437"/>
      <c r="L46" s="247"/>
      <c r="M46" s="305"/>
    </row>
    <row r="47" spans="1:13" ht="119.25" customHeight="1" thickTop="1" thickBot="1" x14ac:dyDescent="0.3">
      <c r="A47" s="245">
        <v>11</v>
      </c>
      <c r="B47" s="633" t="s">
        <v>132</v>
      </c>
      <c r="C47" s="633"/>
      <c r="D47" s="634"/>
      <c r="E47" s="302">
        <v>229484.25</v>
      </c>
      <c r="F47" s="303" t="s">
        <v>7</v>
      </c>
      <c r="G47" s="309" t="s">
        <v>15</v>
      </c>
      <c r="H47" s="587" t="s">
        <v>133</v>
      </c>
      <c r="I47" s="588"/>
      <c r="J47" s="589" t="s">
        <v>98</v>
      </c>
      <c r="K47" s="590"/>
      <c r="L47" s="303">
        <v>36</v>
      </c>
      <c r="M47" s="307" t="s">
        <v>99</v>
      </c>
    </row>
    <row r="48" spans="1:13" ht="26.25" customHeight="1" thickTop="1" thickBot="1" x14ac:dyDescent="0.3">
      <c r="A48" s="6">
        <v>11</v>
      </c>
      <c r="B48" s="574" t="s">
        <v>41</v>
      </c>
      <c r="C48" s="575"/>
      <c r="D48" s="576"/>
      <c r="E48" s="317">
        <f>E27+E29+E31+E33+E35+E37+E39+E41+E43+E45+E47</f>
        <v>1402403.75</v>
      </c>
      <c r="F48" s="318"/>
      <c r="G48" s="318"/>
      <c r="H48" s="574"/>
      <c r="I48" s="576"/>
      <c r="J48" s="579"/>
      <c r="K48" s="580"/>
      <c r="L48" s="319">
        <f>SUM(L27:L47)</f>
        <v>231</v>
      </c>
      <c r="M48" s="320"/>
    </row>
    <row r="49" spans="1:13" ht="17.25" thickTop="1" thickBot="1" x14ac:dyDescent="0.3">
      <c r="B49" s="591"/>
      <c r="C49" s="592"/>
      <c r="D49" s="593"/>
      <c r="E49" s="278"/>
      <c r="F49" s="251"/>
      <c r="G49" s="252"/>
      <c r="H49" s="591"/>
      <c r="I49" s="593"/>
      <c r="J49" s="392"/>
      <c r="K49" s="394"/>
      <c r="L49" s="251"/>
      <c r="M49" s="255"/>
    </row>
    <row r="50" spans="1:13" ht="118.5" customHeight="1" thickTop="1" thickBot="1" x14ac:dyDescent="0.3">
      <c r="A50">
        <v>1</v>
      </c>
      <c r="B50" s="623" t="s">
        <v>134</v>
      </c>
      <c r="C50" s="624"/>
      <c r="D50" s="625"/>
      <c r="E50" s="321">
        <v>152989.5</v>
      </c>
      <c r="F50" s="303" t="s">
        <v>7</v>
      </c>
      <c r="G50" s="300" t="s">
        <v>16</v>
      </c>
      <c r="H50" s="591" t="s">
        <v>135</v>
      </c>
      <c r="I50" s="593"/>
      <c r="J50" s="589" t="s">
        <v>98</v>
      </c>
      <c r="K50" s="590"/>
      <c r="L50" s="322">
        <v>24</v>
      </c>
      <c r="M50" s="307" t="s">
        <v>99</v>
      </c>
    </row>
    <row r="51" spans="1:13" ht="17.25" thickTop="1" thickBot="1" x14ac:dyDescent="0.3">
      <c r="B51" s="618"/>
      <c r="C51" s="619"/>
      <c r="D51" s="620"/>
      <c r="E51" s="276"/>
      <c r="F51" s="286"/>
      <c r="G51" s="252"/>
      <c r="H51" s="591"/>
      <c r="I51" s="593"/>
      <c r="J51" s="392"/>
      <c r="K51" s="394"/>
      <c r="L51" s="323"/>
      <c r="M51" s="288"/>
    </row>
    <row r="52" spans="1:13" ht="117.75" customHeight="1" thickTop="1" thickBot="1" x14ac:dyDescent="0.3">
      <c r="A52" s="6">
        <v>2</v>
      </c>
      <c r="B52" s="624" t="s">
        <v>136</v>
      </c>
      <c r="C52" s="624"/>
      <c r="D52" s="625"/>
      <c r="E52" s="324">
        <v>152989.5</v>
      </c>
      <c r="F52" s="325" t="s">
        <v>7</v>
      </c>
      <c r="G52" s="294" t="s">
        <v>16</v>
      </c>
      <c r="H52" s="626" t="s">
        <v>137</v>
      </c>
      <c r="I52" s="627"/>
      <c r="J52" s="589" t="s">
        <v>98</v>
      </c>
      <c r="K52" s="590"/>
      <c r="L52" s="309">
        <v>24</v>
      </c>
      <c r="M52" s="307" t="s">
        <v>99</v>
      </c>
    </row>
    <row r="53" spans="1:13" ht="17.25" thickTop="1" thickBot="1" x14ac:dyDescent="0.3">
      <c r="B53" s="618"/>
      <c r="C53" s="619"/>
      <c r="D53" s="620"/>
      <c r="E53" s="326"/>
      <c r="F53" s="251"/>
      <c r="G53" s="277"/>
      <c r="H53" s="327"/>
      <c r="I53" s="328"/>
      <c r="J53" s="225"/>
      <c r="K53" s="226"/>
      <c r="L53" s="251"/>
      <c r="M53" s="255"/>
    </row>
    <row r="54" spans="1:13" ht="111.75" customHeight="1" thickTop="1" thickBot="1" x14ac:dyDescent="0.3">
      <c r="A54">
        <v>3</v>
      </c>
      <c r="B54" s="623" t="s">
        <v>138</v>
      </c>
      <c r="C54" s="624"/>
      <c r="D54" s="625"/>
      <c r="E54" s="326">
        <v>203986</v>
      </c>
      <c r="F54" s="306" t="s">
        <v>7</v>
      </c>
      <c r="G54" s="300" t="s">
        <v>16</v>
      </c>
      <c r="H54" s="630" t="s">
        <v>139</v>
      </c>
      <c r="I54" s="631"/>
      <c r="J54" s="589" t="s">
        <v>98</v>
      </c>
      <c r="K54" s="590"/>
      <c r="L54" s="306">
        <v>32</v>
      </c>
      <c r="M54" s="329" t="s">
        <v>99</v>
      </c>
    </row>
    <row r="55" spans="1:13" ht="17.25" thickTop="1" thickBot="1" x14ac:dyDescent="0.3">
      <c r="B55" s="618"/>
      <c r="C55" s="619"/>
      <c r="D55" s="620"/>
      <c r="E55" s="276"/>
      <c r="F55" s="330"/>
      <c r="G55" s="252"/>
      <c r="H55" s="618"/>
      <c r="I55" s="620"/>
      <c r="J55" s="392"/>
      <c r="K55" s="394"/>
      <c r="L55" s="251"/>
      <c r="M55" s="255"/>
    </row>
    <row r="56" spans="1:13" ht="84.75" customHeight="1" thickTop="1" thickBot="1" x14ac:dyDescent="0.3">
      <c r="A56">
        <v>4</v>
      </c>
      <c r="B56" s="623" t="s">
        <v>140</v>
      </c>
      <c r="C56" s="624"/>
      <c r="D56" s="625"/>
      <c r="E56" s="331">
        <v>254982.5</v>
      </c>
      <c r="F56" s="303" t="s">
        <v>7</v>
      </c>
      <c r="G56" s="300" t="s">
        <v>16</v>
      </c>
      <c r="H56" s="630" t="s">
        <v>141</v>
      </c>
      <c r="I56" s="631"/>
      <c r="J56" s="589" t="s">
        <v>98</v>
      </c>
      <c r="K56" s="590"/>
      <c r="L56" s="303">
        <v>40</v>
      </c>
      <c r="M56" s="332" t="s">
        <v>99</v>
      </c>
    </row>
    <row r="57" spans="1:13" ht="17.25" thickTop="1" thickBot="1" x14ac:dyDescent="0.3">
      <c r="B57" s="618"/>
      <c r="C57" s="619"/>
      <c r="D57" s="620"/>
      <c r="E57" s="333"/>
      <c r="F57" s="242"/>
      <c r="G57" s="252"/>
      <c r="H57" s="621"/>
      <c r="I57" s="622"/>
      <c r="J57" s="613"/>
      <c r="K57" s="614"/>
      <c r="L57" s="252"/>
      <c r="M57" s="334"/>
    </row>
    <row r="58" spans="1:13" ht="124.5" customHeight="1" thickTop="1" thickBot="1" x14ac:dyDescent="0.3">
      <c r="A58">
        <v>5</v>
      </c>
      <c r="B58" s="623" t="s">
        <v>142</v>
      </c>
      <c r="C58" s="624"/>
      <c r="D58" s="625"/>
      <c r="E58" s="335">
        <v>20880</v>
      </c>
      <c r="F58" s="325" t="s">
        <v>7</v>
      </c>
      <c r="G58" s="300" t="s">
        <v>16</v>
      </c>
      <c r="H58" s="626" t="s">
        <v>143</v>
      </c>
      <c r="I58" s="627"/>
      <c r="J58" s="628" t="s">
        <v>144</v>
      </c>
      <c r="K58" s="629"/>
      <c r="L58" s="309">
        <v>210</v>
      </c>
      <c r="M58" s="296" t="s">
        <v>145</v>
      </c>
    </row>
    <row r="59" spans="1:13" ht="17.25" thickTop="1" thickBot="1" x14ac:dyDescent="0.3">
      <c r="B59" s="608"/>
      <c r="C59" s="609"/>
      <c r="D59" s="610"/>
      <c r="E59" s="336"/>
      <c r="F59" s="242"/>
      <c r="G59" s="252"/>
      <c r="H59" s="611"/>
      <c r="I59" s="612"/>
      <c r="J59" s="613"/>
      <c r="K59" s="614"/>
      <c r="L59" s="252"/>
      <c r="M59" s="337"/>
    </row>
    <row r="60" spans="1:13" ht="121.5" customHeight="1" thickTop="1" thickBot="1" x14ac:dyDescent="0.3">
      <c r="A60" s="48">
        <v>6</v>
      </c>
      <c r="B60" s="615" t="s">
        <v>146</v>
      </c>
      <c r="C60" s="616"/>
      <c r="D60" s="617"/>
      <c r="E60" s="246">
        <v>847519.2</v>
      </c>
      <c r="F60" s="252" t="s">
        <v>7</v>
      </c>
      <c r="G60" s="260" t="s">
        <v>16</v>
      </c>
      <c r="H60" s="608" t="s">
        <v>143</v>
      </c>
      <c r="I60" s="610"/>
      <c r="J60" s="398" t="s">
        <v>147</v>
      </c>
      <c r="K60" s="399"/>
      <c r="L60" s="252">
        <v>210</v>
      </c>
      <c r="M60" s="288" t="s">
        <v>99</v>
      </c>
    </row>
    <row r="61" spans="1:13" ht="17.25" thickTop="1" thickBot="1" x14ac:dyDescent="0.3">
      <c r="A61">
        <v>6</v>
      </c>
      <c r="B61" s="574" t="s">
        <v>33</v>
      </c>
      <c r="C61" s="575"/>
      <c r="D61" s="576"/>
      <c r="E61" s="338">
        <f>E50+E52+E54+E56+E58+E60</f>
        <v>1633346.7</v>
      </c>
      <c r="F61" s="318"/>
      <c r="G61" s="318"/>
      <c r="H61" s="339"/>
      <c r="I61" s="340"/>
      <c r="J61" s="341"/>
      <c r="K61" s="342"/>
      <c r="L61" s="319">
        <f>L50+L52+L54+L56+L58</f>
        <v>330</v>
      </c>
      <c r="M61" s="320"/>
    </row>
    <row r="62" spans="1:13" ht="17.25" thickTop="1" thickBot="1" x14ac:dyDescent="0.3">
      <c r="A62" s="6"/>
      <c r="B62" s="597"/>
      <c r="C62" s="597"/>
      <c r="D62" s="606"/>
      <c r="E62" s="343"/>
      <c r="F62" s="344"/>
      <c r="G62" s="344"/>
      <c r="H62" s="607"/>
      <c r="I62" s="600"/>
      <c r="J62" s="601"/>
      <c r="K62" s="602"/>
      <c r="L62" s="345"/>
      <c r="M62" s="346"/>
    </row>
    <row r="63" spans="1:13" ht="123" customHeight="1" thickTop="1" thickBot="1" x14ac:dyDescent="0.3">
      <c r="A63" s="6">
        <v>1</v>
      </c>
      <c r="B63" s="585" t="s">
        <v>148</v>
      </c>
      <c r="C63" s="585"/>
      <c r="D63" s="586"/>
      <c r="E63" s="347">
        <v>50996.5</v>
      </c>
      <c r="F63" s="254" t="s">
        <v>7</v>
      </c>
      <c r="G63" s="294" t="s">
        <v>21</v>
      </c>
      <c r="H63" s="603" t="s">
        <v>149</v>
      </c>
      <c r="I63" s="604"/>
      <c r="J63" s="589" t="s">
        <v>98</v>
      </c>
      <c r="K63" s="590"/>
      <c r="L63" s="348">
        <v>8</v>
      </c>
      <c r="M63" s="349" t="s">
        <v>99</v>
      </c>
    </row>
    <row r="64" spans="1:13" ht="17.25" thickTop="1" thickBot="1" x14ac:dyDescent="0.3">
      <c r="A64" s="6"/>
      <c r="B64" s="597"/>
      <c r="C64" s="597"/>
      <c r="D64" s="597"/>
      <c r="E64" s="350"/>
      <c r="F64" s="351"/>
      <c r="G64" s="352"/>
      <c r="H64" s="599"/>
      <c r="I64" s="600"/>
      <c r="J64" s="601"/>
      <c r="K64" s="602"/>
      <c r="L64" s="353"/>
      <c r="M64" s="312"/>
    </row>
    <row r="65" spans="1:13" ht="123.75" customHeight="1" thickTop="1" thickBot="1" x14ac:dyDescent="0.3">
      <c r="A65" s="6">
        <v>2</v>
      </c>
      <c r="B65" s="585" t="s">
        <v>150</v>
      </c>
      <c r="C65" s="585"/>
      <c r="D65" s="586"/>
      <c r="E65" s="347">
        <v>152989.5</v>
      </c>
      <c r="F65" s="254" t="s">
        <v>7</v>
      </c>
      <c r="G65" s="254" t="s">
        <v>21</v>
      </c>
      <c r="H65" s="603" t="s">
        <v>151</v>
      </c>
      <c r="I65" s="604"/>
      <c r="J65" s="589" t="s">
        <v>98</v>
      </c>
      <c r="K65" s="590"/>
      <c r="L65" s="348">
        <v>24</v>
      </c>
      <c r="M65" s="312"/>
    </row>
    <row r="66" spans="1:13" ht="17.25" thickTop="1" thickBot="1" x14ac:dyDescent="0.3">
      <c r="A66" s="6"/>
      <c r="B66" s="354"/>
      <c r="C66" s="354"/>
      <c r="D66" s="354"/>
      <c r="E66" s="355"/>
      <c r="F66" s="254"/>
      <c r="G66" s="356"/>
      <c r="H66" s="603"/>
      <c r="I66" s="604"/>
      <c r="J66" s="436"/>
      <c r="K66" s="437"/>
      <c r="L66" s="357"/>
      <c r="M66" s="312"/>
    </row>
    <row r="67" spans="1:13" ht="87" customHeight="1" thickTop="1" thickBot="1" x14ac:dyDescent="0.3">
      <c r="A67" s="6">
        <v>3</v>
      </c>
      <c r="B67" s="585" t="s">
        <v>152</v>
      </c>
      <c r="C67" s="585"/>
      <c r="D67" s="586"/>
      <c r="E67" s="347">
        <v>25498.25</v>
      </c>
      <c r="F67" s="254" t="s">
        <v>7</v>
      </c>
      <c r="G67" s="254" t="s">
        <v>21</v>
      </c>
      <c r="H67" s="587" t="s">
        <v>153</v>
      </c>
      <c r="I67" s="588"/>
      <c r="J67" s="589" t="s">
        <v>98</v>
      </c>
      <c r="K67" s="590"/>
      <c r="L67" s="348">
        <v>4</v>
      </c>
      <c r="M67" s="358" t="s">
        <v>99</v>
      </c>
    </row>
    <row r="68" spans="1:13" ht="17.25" thickTop="1" thickBot="1" x14ac:dyDescent="0.3">
      <c r="B68" s="591"/>
      <c r="C68" s="592"/>
      <c r="D68" s="593"/>
      <c r="E68" s="355"/>
      <c r="F68" s="254"/>
      <c r="G68" s="356"/>
      <c r="H68" s="605"/>
      <c r="I68" s="604"/>
      <c r="J68" s="436"/>
      <c r="K68" s="437"/>
      <c r="L68" s="348"/>
      <c r="M68" s="312"/>
    </row>
    <row r="69" spans="1:13" ht="17.25" thickTop="1" thickBot="1" x14ac:dyDescent="0.3">
      <c r="A69">
        <v>3</v>
      </c>
      <c r="B69" s="574" t="s">
        <v>35</v>
      </c>
      <c r="C69" s="575"/>
      <c r="D69" s="576"/>
      <c r="E69" s="338">
        <f>E63+E65+E67</f>
        <v>229484.25</v>
      </c>
      <c r="F69" s="318"/>
      <c r="G69" s="318"/>
      <c r="H69" s="577"/>
      <c r="I69" s="578"/>
      <c r="J69" s="579"/>
      <c r="K69" s="580"/>
      <c r="L69" s="319">
        <f>L63+L65+L67</f>
        <v>36</v>
      </c>
      <c r="M69" s="320"/>
    </row>
    <row r="70" spans="1:13" ht="17.25" thickTop="1" thickBot="1" x14ac:dyDescent="0.3">
      <c r="B70" s="596"/>
      <c r="C70" s="597"/>
      <c r="D70" s="598"/>
      <c r="E70" s="359"/>
      <c r="F70" s="352"/>
      <c r="G70" s="352"/>
      <c r="H70" s="360"/>
      <c r="I70" s="361"/>
      <c r="J70" s="362"/>
      <c r="K70" s="363"/>
      <c r="L70" s="364"/>
      <c r="M70" s="312"/>
    </row>
    <row r="71" spans="1:13" ht="87" customHeight="1" thickTop="1" thickBot="1" x14ac:dyDescent="0.3">
      <c r="A71">
        <v>1</v>
      </c>
      <c r="B71" s="584" t="s">
        <v>154</v>
      </c>
      <c r="C71" s="585"/>
      <c r="D71" s="586"/>
      <c r="E71" s="276">
        <v>127491.25</v>
      </c>
      <c r="F71" s="254" t="s">
        <v>7</v>
      </c>
      <c r="G71" s="254" t="s">
        <v>24</v>
      </c>
      <c r="H71" s="603" t="s">
        <v>155</v>
      </c>
      <c r="I71" s="604"/>
      <c r="J71" s="589" t="s">
        <v>98</v>
      </c>
      <c r="K71" s="590"/>
      <c r="L71" s="348">
        <v>20</v>
      </c>
      <c r="M71" s="307" t="s">
        <v>99</v>
      </c>
    </row>
    <row r="72" spans="1:13" ht="17.25" thickTop="1" thickBot="1" x14ac:dyDescent="0.3">
      <c r="B72" s="596"/>
      <c r="C72" s="597"/>
      <c r="D72" s="598"/>
      <c r="E72" s="359"/>
      <c r="F72" s="352"/>
      <c r="G72" s="352"/>
      <c r="H72" s="599"/>
      <c r="I72" s="600"/>
      <c r="J72" s="601"/>
      <c r="K72" s="602"/>
      <c r="L72" s="348"/>
      <c r="M72" s="312"/>
    </row>
    <row r="73" spans="1:13" ht="122.25" customHeight="1" thickTop="1" thickBot="1" x14ac:dyDescent="0.3">
      <c r="A73">
        <v>2</v>
      </c>
      <c r="B73" s="584" t="s">
        <v>156</v>
      </c>
      <c r="C73" s="585"/>
      <c r="D73" s="586"/>
      <c r="E73" s="246">
        <v>509965</v>
      </c>
      <c r="F73" s="254" t="s">
        <v>7</v>
      </c>
      <c r="G73" s="254" t="s">
        <v>24</v>
      </c>
      <c r="H73" s="587" t="s">
        <v>157</v>
      </c>
      <c r="I73" s="588"/>
      <c r="J73" s="589" t="s">
        <v>98</v>
      </c>
      <c r="K73" s="590"/>
      <c r="L73" s="348">
        <v>80</v>
      </c>
      <c r="M73" s="358" t="s">
        <v>99</v>
      </c>
    </row>
    <row r="74" spans="1:13" ht="17.25" thickTop="1" thickBot="1" x14ac:dyDescent="0.3">
      <c r="B74" s="365"/>
      <c r="C74" s="366"/>
      <c r="D74" s="367"/>
      <c r="E74" s="359"/>
      <c r="F74" s="352"/>
      <c r="G74" s="352"/>
      <c r="H74" s="360"/>
      <c r="I74" s="361"/>
      <c r="J74" s="362"/>
      <c r="K74" s="363"/>
      <c r="L74" s="368"/>
      <c r="M74" s="369"/>
    </row>
    <row r="75" spans="1:13" ht="124.5" customHeight="1" thickTop="1" thickBot="1" x14ac:dyDescent="0.3">
      <c r="A75">
        <v>3</v>
      </c>
      <c r="B75" s="584" t="s">
        <v>158</v>
      </c>
      <c r="C75" s="585"/>
      <c r="D75" s="586"/>
      <c r="E75" s="246">
        <v>586459.75</v>
      </c>
      <c r="F75" s="254" t="s">
        <v>7</v>
      </c>
      <c r="G75" s="254" t="s">
        <v>24</v>
      </c>
      <c r="H75" s="587" t="s">
        <v>159</v>
      </c>
      <c r="I75" s="588"/>
      <c r="J75" s="589" t="s">
        <v>98</v>
      </c>
      <c r="K75" s="590"/>
      <c r="L75" s="348">
        <v>90</v>
      </c>
      <c r="M75" s="358" t="s">
        <v>99</v>
      </c>
    </row>
    <row r="76" spans="1:13" ht="17.25" thickTop="1" thickBot="1" x14ac:dyDescent="0.3">
      <c r="B76" s="365"/>
      <c r="C76" s="366"/>
      <c r="D76" s="367"/>
      <c r="E76" s="359"/>
      <c r="F76" s="352"/>
      <c r="G76" s="352"/>
      <c r="H76" s="360"/>
      <c r="I76" s="361"/>
      <c r="J76" s="362"/>
      <c r="K76" s="363"/>
      <c r="L76" s="368"/>
      <c r="M76" s="369"/>
    </row>
    <row r="77" spans="1:13" ht="118.5" customHeight="1" thickTop="1" thickBot="1" x14ac:dyDescent="0.3">
      <c r="A77">
        <v>4</v>
      </c>
      <c r="B77" s="584" t="s">
        <v>160</v>
      </c>
      <c r="C77" s="585"/>
      <c r="D77" s="586"/>
      <c r="E77" s="246">
        <v>178487.75</v>
      </c>
      <c r="F77" s="254" t="s">
        <v>7</v>
      </c>
      <c r="G77" s="254" t="s">
        <v>24</v>
      </c>
      <c r="H77" s="587" t="s">
        <v>161</v>
      </c>
      <c r="I77" s="588"/>
      <c r="J77" s="589" t="s">
        <v>98</v>
      </c>
      <c r="K77" s="590"/>
      <c r="L77" s="348">
        <v>28</v>
      </c>
      <c r="M77" s="358" t="s">
        <v>99</v>
      </c>
    </row>
    <row r="78" spans="1:13" ht="17.25" thickTop="1" thickBot="1" x14ac:dyDescent="0.3">
      <c r="B78" s="596"/>
      <c r="C78" s="597"/>
      <c r="D78" s="598"/>
      <c r="E78" s="359"/>
      <c r="F78" s="352"/>
      <c r="G78" s="352"/>
      <c r="H78" s="599"/>
      <c r="I78" s="600"/>
      <c r="J78" s="362"/>
      <c r="K78" s="363"/>
      <c r="L78" s="348"/>
      <c r="M78" s="312"/>
    </row>
    <row r="79" spans="1:13" ht="120" customHeight="1" thickTop="1" thickBot="1" x14ac:dyDescent="0.3">
      <c r="A79">
        <v>5</v>
      </c>
      <c r="B79" s="584" t="s">
        <v>162</v>
      </c>
      <c r="C79" s="585"/>
      <c r="D79" s="586"/>
      <c r="E79" s="246">
        <v>101993</v>
      </c>
      <c r="F79" s="254" t="s">
        <v>7</v>
      </c>
      <c r="G79" s="254" t="s">
        <v>24</v>
      </c>
      <c r="H79" s="587" t="s">
        <v>163</v>
      </c>
      <c r="I79" s="588"/>
      <c r="J79" s="589" t="s">
        <v>98</v>
      </c>
      <c r="K79" s="590"/>
      <c r="L79" s="348">
        <v>16</v>
      </c>
      <c r="M79" s="307" t="s">
        <v>99</v>
      </c>
    </row>
    <row r="80" spans="1:13" ht="17.25" thickTop="1" thickBot="1" x14ac:dyDescent="0.3">
      <c r="B80" s="591"/>
      <c r="C80" s="592"/>
      <c r="D80" s="593"/>
      <c r="E80" s="246"/>
      <c r="F80" s="254"/>
      <c r="G80" s="254"/>
      <c r="H80" s="370"/>
      <c r="I80" s="371"/>
      <c r="J80" s="436"/>
      <c r="K80" s="437"/>
      <c r="L80" s="357"/>
      <c r="M80" s="255"/>
    </row>
    <row r="81" spans="1:13" ht="115.5" customHeight="1" thickTop="1" thickBot="1" x14ac:dyDescent="0.3">
      <c r="A81">
        <v>6</v>
      </c>
      <c r="B81" s="584" t="s">
        <v>164</v>
      </c>
      <c r="C81" s="585"/>
      <c r="D81" s="586"/>
      <c r="E81" s="246">
        <v>280480.75</v>
      </c>
      <c r="F81" s="254" t="s">
        <v>7</v>
      </c>
      <c r="G81" s="254" t="s">
        <v>24</v>
      </c>
      <c r="H81" s="587" t="s">
        <v>165</v>
      </c>
      <c r="I81" s="588"/>
      <c r="J81" s="589" t="s">
        <v>98</v>
      </c>
      <c r="K81" s="590"/>
      <c r="L81" s="357">
        <v>44</v>
      </c>
      <c r="M81" s="255" t="s">
        <v>99</v>
      </c>
    </row>
    <row r="82" spans="1:13" ht="17.25" thickTop="1" thickBot="1" x14ac:dyDescent="0.3">
      <c r="B82" s="591"/>
      <c r="C82" s="592"/>
      <c r="D82" s="593"/>
      <c r="E82" s="246"/>
      <c r="F82" s="254"/>
      <c r="G82" s="254"/>
      <c r="H82" s="370"/>
      <c r="I82" s="371"/>
      <c r="J82" s="436"/>
      <c r="K82" s="437"/>
      <c r="L82" s="357"/>
      <c r="M82" s="255"/>
    </row>
    <row r="83" spans="1:13" ht="215.25" customHeight="1" thickTop="1" thickBot="1" x14ac:dyDescent="0.3">
      <c r="A83" s="245">
        <v>7</v>
      </c>
      <c r="B83" s="584" t="s">
        <v>166</v>
      </c>
      <c r="C83" s="585"/>
      <c r="D83" s="586"/>
      <c r="E83" s="276">
        <v>211497</v>
      </c>
      <c r="F83" s="254" t="s">
        <v>7</v>
      </c>
      <c r="G83" s="254" t="s">
        <v>24</v>
      </c>
      <c r="H83" s="587" t="s">
        <v>167</v>
      </c>
      <c r="I83" s="588"/>
      <c r="J83" s="594" t="s">
        <v>168</v>
      </c>
      <c r="K83" s="595"/>
      <c r="L83" s="348">
        <v>130</v>
      </c>
      <c r="M83" s="358" t="s">
        <v>99</v>
      </c>
    </row>
    <row r="84" spans="1:13" ht="21" customHeight="1" thickTop="1" thickBot="1" x14ac:dyDescent="0.3">
      <c r="A84" s="6">
        <v>7</v>
      </c>
      <c r="B84" s="574" t="s">
        <v>36</v>
      </c>
      <c r="C84" s="575"/>
      <c r="D84" s="576"/>
      <c r="E84" s="338">
        <f>E71+E73+E75+E77+E79+E81+E83</f>
        <v>1996374.5</v>
      </c>
      <c r="F84" s="318"/>
      <c r="G84" s="318"/>
      <c r="H84" s="577"/>
      <c r="I84" s="578"/>
      <c r="J84" s="579"/>
      <c r="K84" s="580"/>
      <c r="L84" s="319">
        <f>L71+L73+L75+L77+L79+L81+L83</f>
        <v>408</v>
      </c>
      <c r="M84" s="320"/>
    </row>
    <row r="85" spans="1:13" ht="17.25" thickTop="1" thickBot="1" x14ac:dyDescent="0.3">
      <c r="A85" s="6"/>
      <c r="B85" s="581"/>
      <c r="C85" s="581"/>
      <c r="D85" s="582"/>
      <c r="E85" s="372"/>
      <c r="F85" s="308"/>
      <c r="G85" s="241"/>
      <c r="H85" s="583"/>
      <c r="I85" s="582"/>
      <c r="J85" s="583"/>
      <c r="K85" s="582"/>
      <c r="L85" s="280"/>
      <c r="M85" s="266"/>
    </row>
    <row r="86" spans="1:13" ht="23.25" customHeight="1" thickTop="1" thickBot="1" x14ac:dyDescent="0.3">
      <c r="A86" s="6">
        <f>A25+A48+A61+A69+A84</f>
        <v>33</v>
      </c>
      <c r="B86" s="568" t="s">
        <v>12</v>
      </c>
      <c r="C86" s="568"/>
      <c r="D86" s="569"/>
      <c r="E86" s="373">
        <f>E84+E69+E61+E48+E25</f>
        <v>7444547.9500000002</v>
      </c>
      <c r="F86" s="374" t="s">
        <v>7</v>
      </c>
      <c r="G86" s="375"/>
      <c r="H86" s="570"/>
      <c r="I86" s="571"/>
      <c r="J86" s="570"/>
      <c r="K86" s="571"/>
      <c r="L86" s="376">
        <f>L84+L69+L61+L48+L25</f>
        <v>1703</v>
      </c>
      <c r="M86" s="375"/>
    </row>
    <row r="87" spans="1:13" ht="16.5" thickTop="1" x14ac:dyDescent="0.25">
      <c r="B87" s="377"/>
      <c r="C87" s="377"/>
      <c r="D87" s="377"/>
      <c r="E87" s="378"/>
      <c r="F87" s="377"/>
      <c r="G87" s="379"/>
      <c r="H87" s="377"/>
      <c r="I87" s="377"/>
      <c r="J87" s="377"/>
      <c r="K87" s="377"/>
      <c r="L87" s="377" t="s">
        <v>169</v>
      </c>
      <c r="M87" s="377"/>
    </row>
    <row r="88" spans="1:13" ht="15.75" x14ac:dyDescent="0.25">
      <c r="B88" s="572"/>
      <c r="C88" s="572"/>
      <c r="D88" s="572"/>
      <c r="E88" s="377"/>
      <c r="F88" s="377"/>
      <c r="G88" s="377"/>
      <c r="H88" s="377"/>
      <c r="I88" s="377"/>
      <c r="J88" s="377"/>
      <c r="K88" s="377"/>
      <c r="L88" s="377"/>
      <c r="M88" s="377"/>
    </row>
    <row r="90" spans="1:13" ht="21" x14ac:dyDescent="0.35">
      <c r="F90" s="573" t="s">
        <v>11</v>
      </c>
      <c r="G90" s="573"/>
      <c r="H90" s="573"/>
      <c r="I90" s="573"/>
      <c r="J90" s="573"/>
    </row>
    <row r="91" spans="1:13" ht="18.75" x14ac:dyDescent="0.3">
      <c r="F91" s="404" t="s">
        <v>32</v>
      </c>
      <c r="G91" s="404"/>
      <c r="H91" s="404"/>
      <c r="I91" s="404"/>
      <c r="J91" s="404"/>
    </row>
    <row r="92" spans="1:13" ht="18.75" x14ac:dyDescent="0.3">
      <c r="F92" s="228"/>
      <c r="G92" s="228"/>
      <c r="H92" s="228"/>
      <c r="I92" s="228"/>
      <c r="J92" s="228"/>
    </row>
  </sheetData>
  <mergeCells count="214">
    <mergeCell ref="B2:M2"/>
    <mergeCell ref="B3:M3"/>
    <mergeCell ref="B4:M4"/>
    <mergeCell ref="B5:M5"/>
    <mergeCell ref="B6:M6"/>
    <mergeCell ref="K8:M8"/>
    <mergeCell ref="B10:D10"/>
    <mergeCell ref="E10:E11"/>
    <mergeCell ref="F10:I10"/>
    <mergeCell ref="J10:K10"/>
    <mergeCell ref="M10:M11"/>
    <mergeCell ref="H11:I11"/>
    <mergeCell ref="B12:D12"/>
    <mergeCell ref="H12:I12"/>
    <mergeCell ref="J12:K12"/>
    <mergeCell ref="B13:D13"/>
    <mergeCell ref="H13:I13"/>
    <mergeCell ref="J13:K13"/>
    <mergeCell ref="B14:D14"/>
    <mergeCell ref="H14:I14"/>
    <mergeCell ref="J14:K14"/>
    <mergeCell ref="B15:D15"/>
    <mergeCell ref="H15:I15"/>
    <mergeCell ref="J15:K15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B23:D23"/>
    <mergeCell ref="H23:I23"/>
    <mergeCell ref="J23:K23"/>
    <mergeCell ref="B24:D24"/>
    <mergeCell ref="H24:I24"/>
    <mergeCell ref="J24:K24"/>
    <mergeCell ref="B25:D25"/>
    <mergeCell ref="H25:I25"/>
    <mergeCell ref="J25:K25"/>
    <mergeCell ref="B26:D26"/>
    <mergeCell ref="H26:I26"/>
    <mergeCell ref="J26:K26"/>
    <mergeCell ref="B27:D27"/>
    <mergeCell ref="H27:I27"/>
    <mergeCell ref="J27:K27"/>
    <mergeCell ref="B28:D28"/>
    <mergeCell ref="H28:I28"/>
    <mergeCell ref="J28:K28"/>
    <mergeCell ref="B29:D29"/>
    <mergeCell ref="H29:I29"/>
    <mergeCell ref="J29:K29"/>
    <mergeCell ref="B30:D30"/>
    <mergeCell ref="B31:D31"/>
    <mergeCell ref="H31:I31"/>
    <mergeCell ref="J31:K31"/>
    <mergeCell ref="B32:D32"/>
    <mergeCell ref="H32:I32"/>
    <mergeCell ref="J32:K32"/>
    <mergeCell ref="B33:D33"/>
    <mergeCell ref="H33:I33"/>
    <mergeCell ref="J33:K33"/>
    <mergeCell ref="B34:D34"/>
    <mergeCell ref="H34:I34"/>
    <mergeCell ref="J34:K34"/>
    <mergeCell ref="B35:D35"/>
    <mergeCell ref="H35:I35"/>
    <mergeCell ref="J35:K35"/>
    <mergeCell ref="B36:D36"/>
    <mergeCell ref="H36:I36"/>
    <mergeCell ref="J36:K36"/>
    <mergeCell ref="B37:D37"/>
    <mergeCell ref="H37:I37"/>
    <mergeCell ref="J37:K37"/>
    <mergeCell ref="B38:D38"/>
    <mergeCell ref="H38:I38"/>
    <mergeCell ref="J38:K38"/>
    <mergeCell ref="B39:D39"/>
    <mergeCell ref="H39:I39"/>
    <mergeCell ref="J39:K39"/>
    <mergeCell ref="B40:D40"/>
    <mergeCell ref="H40:I40"/>
    <mergeCell ref="J40:K40"/>
    <mergeCell ref="B41:D41"/>
    <mergeCell ref="H41:I41"/>
    <mergeCell ref="J41:K41"/>
    <mergeCell ref="B42:D42"/>
    <mergeCell ref="H42:I42"/>
    <mergeCell ref="J42:K42"/>
    <mergeCell ref="B43:D43"/>
    <mergeCell ref="H43:I43"/>
    <mergeCell ref="J43:K43"/>
    <mergeCell ref="B45:D45"/>
    <mergeCell ref="H45:I45"/>
    <mergeCell ref="J45:K45"/>
    <mergeCell ref="B46:D46"/>
    <mergeCell ref="H46:I46"/>
    <mergeCell ref="J46:K46"/>
    <mergeCell ref="B47:D47"/>
    <mergeCell ref="H47:I47"/>
    <mergeCell ref="J47:K47"/>
    <mergeCell ref="B48:D48"/>
    <mergeCell ref="H48:I48"/>
    <mergeCell ref="J48:K48"/>
    <mergeCell ref="B49:D49"/>
    <mergeCell ref="H49:I49"/>
    <mergeCell ref="J49:K49"/>
    <mergeCell ref="B50:D50"/>
    <mergeCell ref="H50:I50"/>
    <mergeCell ref="J50:K50"/>
    <mergeCell ref="B51:D51"/>
    <mergeCell ref="H51:I51"/>
    <mergeCell ref="J51:K51"/>
    <mergeCell ref="B52:D52"/>
    <mergeCell ref="H52:I52"/>
    <mergeCell ref="J52:K52"/>
    <mergeCell ref="B53:D53"/>
    <mergeCell ref="B54:D54"/>
    <mergeCell ref="H54:I54"/>
    <mergeCell ref="J54:K54"/>
    <mergeCell ref="B55:D55"/>
    <mergeCell ref="H55:I55"/>
    <mergeCell ref="J55:K55"/>
    <mergeCell ref="B56:D56"/>
    <mergeCell ref="H56:I56"/>
    <mergeCell ref="J56:K56"/>
    <mergeCell ref="B57:D57"/>
    <mergeCell ref="H57:I57"/>
    <mergeCell ref="J57:K57"/>
    <mergeCell ref="B58:D58"/>
    <mergeCell ref="H58:I58"/>
    <mergeCell ref="J58:K58"/>
    <mergeCell ref="B59:D59"/>
    <mergeCell ref="H59:I59"/>
    <mergeCell ref="J59:K59"/>
    <mergeCell ref="B60:D60"/>
    <mergeCell ref="H60:I60"/>
    <mergeCell ref="J60:K60"/>
    <mergeCell ref="B61:D61"/>
    <mergeCell ref="B62:D62"/>
    <mergeCell ref="H62:I62"/>
    <mergeCell ref="J62:K62"/>
    <mergeCell ref="B63:D63"/>
    <mergeCell ref="H63:I63"/>
    <mergeCell ref="J63:K63"/>
    <mergeCell ref="B64:D64"/>
    <mergeCell ref="H64:I64"/>
    <mergeCell ref="J64:K64"/>
    <mergeCell ref="B65:D65"/>
    <mergeCell ref="H65:I65"/>
    <mergeCell ref="J65:K65"/>
    <mergeCell ref="H66:I66"/>
    <mergeCell ref="J66:K66"/>
    <mergeCell ref="B67:D67"/>
    <mergeCell ref="H67:I67"/>
    <mergeCell ref="J67:K67"/>
    <mergeCell ref="B68:D68"/>
    <mergeCell ref="H68:I68"/>
    <mergeCell ref="J68:K68"/>
    <mergeCell ref="B69:D69"/>
    <mergeCell ref="H69:I69"/>
    <mergeCell ref="J69:K69"/>
    <mergeCell ref="B70:D70"/>
    <mergeCell ref="B71:D71"/>
    <mergeCell ref="H71:I71"/>
    <mergeCell ref="J71:K71"/>
    <mergeCell ref="B72:D72"/>
    <mergeCell ref="H72:I72"/>
    <mergeCell ref="J72:K72"/>
    <mergeCell ref="B73:D73"/>
    <mergeCell ref="H73:I73"/>
    <mergeCell ref="J73:K73"/>
    <mergeCell ref="B75:D75"/>
    <mergeCell ref="H75:I75"/>
    <mergeCell ref="J75:K75"/>
    <mergeCell ref="B77:D77"/>
    <mergeCell ref="H77:I77"/>
    <mergeCell ref="J77:K77"/>
    <mergeCell ref="B78:D78"/>
    <mergeCell ref="H78:I78"/>
    <mergeCell ref="B79:D79"/>
    <mergeCell ref="H79:I79"/>
    <mergeCell ref="J79:K79"/>
    <mergeCell ref="B80:D80"/>
    <mergeCell ref="J80:K80"/>
    <mergeCell ref="B81:D81"/>
    <mergeCell ref="H81:I81"/>
    <mergeCell ref="J81:K81"/>
    <mergeCell ref="B82:D82"/>
    <mergeCell ref="J82:K82"/>
    <mergeCell ref="B83:D83"/>
    <mergeCell ref="H83:I83"/>
    <mergeCell ref="J83:K83"/>
    <mergeCell ref="B84:D84"/>
    <mergeCell ref="H84:I84"/>
    <mergeCell ref="J84:K84"/>
    <mergeCell ref="B85:D85"/>
    <mergeCell ref="H85:I85"/>
    <mergeCell ref="J85:K85"/>
    <mergeCell ref="B86:D86"/>
    <mergeCell ref="H86:I86"/>
    <mergeCell ref="J86:K86"/>
    <mergeCell ref="B88:D88"/>
    <mergeCell ref="F90:J90"/>
    <mergeCell ref="F91:J91"/>
  </mergeCells>
  <pageMargins left="0.70866141732283472" right="0.70866141732283472" top="0.74803149606299213" bottom="0.74803149606299213" header="0.31496062992125984" footer="0.31496062992125984"/>
  <pageSetup paperSize="12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CONCENTRADO TOTAL ELECTRIF-EA</vt:lpstr>
      <vt:lpstr>FISE ELECTRIFICACIÓN 2020</vt:lpstr>
      <vt:lpstr>ENERGIA ALTERNA 2020</vt:lpstr>
      <vt:lpstr>'FISE ELECTRIFICACIÓN 2020'!Área_de_impresión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Zavala</dc:creator>
  <cp:lastModifiedBy>Gaston</cp:lastModifiedBy>
  <cp:lastPrinted>2021-03-25T20:49:36Z</cp:lastPrinted>
  <dcterms:created xsi:type="dcterms:W3CDTF">2017-04-03T17:33:00Z</dcterms:created>
  <dcterms:modified xsi:type="dcterms:W3CDTF">2021-03-25T20:53:59Z</dcterms:modified>
</cp:coreProperties>
</file>