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7c816a56ec8bd5/Trabajo/2025/Ramo 28/DISTRIBUCION/ANEXOS/"/>
    </mc:Choice>
  </mc:AlternateContent>
  <xr:revisionPtr revIDLastSave="0" documentId="8_{4C2796F5-6B3E-4FFC-A9A6-EFC30FE7153E}" xr6:coauthVersionLast="47" xr6:coauthVersionMax="47" xr10:uidLastSave="{00000000-0000-0000-0000-000000000000}"/>
  <bookViews>
    <workbookView xWindow="4050" yWindow="345" windowWidth="16245" windowHeight="15225" xr2:uid="{6CC6C773-4CC0-47C1-9154-11EB7B27F8CA}"/>
  </bookViews>
  <sheets>
    <sheet name="3er trimestre 2025" sheetId="1" r:id="rId1"/>
  </sheets>
  <externalReferences>
    <externalReference r:id="rId2"/>
  </externalReferences>
  <definedNames>
    <definedName name="_xlnm.Print_Area" localSheetId="0">'3er trimestre 2025'!$A$1:$M$83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2" i="1" l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L83" i="1" s="1"/>
  <c r="L19" i="1" s="1"/>
  <c r="K80" i="1"/>
  <c r="K83" i="1" s="1"/>
  <c r="K19" i="1" s="1"/>
  <c r="J80" i="1"/>
  <c r="I80" i="1"/>
  <c r="H80" i="1"/>
  <c r="H83" i="1" s="1"/>
  <c r="H19" i="1" s="1"/>
  <c r="G80" i="1"/>
  <c r="G83" i="1" s="1"/>
  <c r="G19" i="1" s="1"/>
  <c r="F80" i="1"/>
  <c r="E80" i="1"/>
  <c r="E83" i="1" s="1"/>
  <c r="E19" i="1" s="1"/>
  <c r="D80" i="1"/>
  <c r="C80" i="1"/>
  <c r="B80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J71" i="1" s="1"/>
  <c r="J18" i="1" s="1"/>
  <c r="I68" i="1"/>
  <c r="I71" i="1" s="1"/>
  <c r="I18" i="1" s="1"/>
  <c r="H68" i="1"/>
  <c r="H71" i="1" s="1"/>
  <c r="H18" i="1" s="1"/>
  <c r="G68" i="1"/>
  <c r="F68" i="1"/>
  <c r="E68" i="1"/>
  <c r="D68" i="1"/>
  <c r="C68" i="1"/>
  <c r="B68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D47" i="1" s="1"/>
  <c r="D16" i="1" s="1"/>
  <c r="C44" i="1"/>
  <c r="B44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L35" i="1" s="1"/>
  <c r="L15" i="1" s="1"/>
  <c r="K32" i="1"/>
  <c r="K35" i="1" s="1"/>
  <c r="K15" i="1" s="1"/>
  <c r="J32" i="1"/>
  <c r="I32" i="1"/>
  <c r="H32" i="1"/>
  <c r="G32" i="1"/>
  <c r="G35" i="1" s="1"/>
  <c r="G15" i="1" s="1"/>
  <c r="F32" i="1"/>
  <c r="E32" i="1"/>
  <c r="D32" i="1"/>
  <c r="C32" i="1"/>
  <c r="B32" i="1"/>
  <c r="M70" i="1" l="1"/>
  <c r="L59" i="1"/>
  <c r="L17" i="1" s="1"/>
  <c r="M69" i="1"/>
  <c r="K71" i="1"/>
  <c r="K18" i="1" s="1"/>
  <c r="L71" i="1"/>
  <c r="L18" i="1" s="1"/>
  <c r="J47" i="1"/>
  <c r="J16" i="1" s="1"/>
  <c r="M57" i="1"/>
  <c r="D35" i="1"/>
  <c r="D15" i="1" s="1"/>
  <c r="F47" i="1"/>
  <c r="F16" i="1" s="1"/>
  <c r="K47" i="1"/>
  <c r="K16" i="1" s="1"/>
  <c r="K20" i="1" s="1"/>
  <c r="J83" i="1"/>
  <c r="J19" i="1" s="1"/>
  <c r="J20" i="1" s="1"/>
  <c r="E35" i="1"/>
  <c r="E15" i="1" s="1"/>
  <c r="M44" i="1"/>
  <c r="L47" i="1"/>
  <c r="L16" i="1" s="1"/>
  <c r="L20" i="1" s="1"/>
  <c r="K59" i="1"/>
  <c r="K17" i="1" s="1"/>
  <c r="C47" i="1"/>
  <c r="C16" i="1" s="1"/>
  <c r="H35" i="1"/>
  <c r="H15" i="1" s="1"/>
  <c r="M34" i="1"/>
  <c r="J59" i="1"/>
  <c r="J17" i="1" s="1"/>
  <c r="J35" i="1"/>
  <c r="J15" i="1" s="1"/>
  <c r="D83" i="1"/>
  <c r="D19" i="1" s="1"/>
  <c r="M82" i="1"/>
  <c r="F59" i="1"/>
  <c r="F17" i="1" s="1"/>
  <c r="M56" i="1"/>
  <c r="M59" i="1" s="1"/>
  <c r="G47" i="1"/>
  <c r="G16" i="1" s="1"/>
  <c r="C59" i="1"/>
  <c r="C17" i="1" s="1"/>
  <c r="M81" i="1"/>
  <c r="M68" i="1"/>
  <c r="I35" i="1"/>
  <c r="I15" i="1" s="1"/>
  <c r="D59" i="1"/>
  <c r="D17" i="1" s="1"/>
  <c r="D20" i="1" s="1"/>
  <c r="I47" i="1"/>
  <c r="I16" i="1" s="1"/>
  <c r="E59" i="1"/>
  <c r="E17" i="1" s="1"/>
  <c r="F71" i="1"/>
  <c r="F18" i="1" s="1"/>
  <c r="G59" i="1"/>
  <c r="G17" i="1" s="1"/>
  <c r="C71" i="1"/>
  <c r="C18" i="1" s="1"/>
  <c r="M46" i="1"/>
  <c r="H59" i="1"/>
  <c r="H17" i="1" s="1"/>
  <c r="F35" i="1"/>
  <c r="F15" i="1" s="1"/>
  <c r="M45" i="1"/>
  <c r="I59" i="1"/>
  <c r="I17" i="1" s="1"/>
  <c r="E71" i="1"/>
  <c r="E18" i="1" s="1"/>
  <c r="F83" i="1"/>
  <c r="F19" i="1" s="1"/>
  <c r="D71" i="1"/>
  <c r="D18" i="1" s="1"/>
  <c r="M32" i="1"/>
  <c r="M80" i="1"/>
  <c r="M83" i="1" s="1"/>
  <c r="E47" i="1"/>
  <c r="E16" i="1" s="1"/>
  <c r="I83" i="1"/>
  <c r="I19" i="1" s="1"/>
  <c r="I20" i="1" s="1"/>
  <c r="H47" i="1"/>
  <c r="H16" i="1" s="1"/>
  <c r="H20" i="1" s="1"/>
  <c r="H22" i="1" s="1"/>
  <c r="M33" i="1"/>
  <c r="M58" i="1"/>
  <c r="C35" i="1"/>
  <c r="C15" i="1" s="1"/>
  <c r="G71" i="1"/>
  <c r="G18" i="1" s="1"/>
  <c r="C83" i="1"/>
  <c r="C19" i="1" s="1"/>
  <c r="B35" i="1"/>
  <c r="B15" i="1" s="1"/>
  <c r="B47" i="1"/>
  <c r="B16" i="1" s="1"/>
  <c r="B59" i="1"/>
  <c r="B17" i="1" s="1"/>
  <c r="B71" i="1"/>
  <c r="B18" i="1" s="1"/>
  <c r="B83" i="1"/>
  <c r="B19" i="1" s="1"/>
  <c r="M35" i="1" l="1"/>
  <c r="F20" i="1"/>
  <c r="M47" i="1"/>
  <c r="E20" i="1"/>
  <c r="E22" i="1" s="1"/>
  <c r="M71" i="1"/>
  <c r="C20" i="1"/>
  <c r="G20" i="1"/>
  <c r="G22" i="1" s="1"/>
  <c r="M19" i="1"/>
  <c r="M18" i="1"/>
  <c r="M17" i="1"/>
  <c r="M16" i="1"/>
  <c r="K22" i="1"/>
  <c r="F22" i="1"/>
  <c r="J22" i="1"/>
  <c r="C22" i="1"/>
  <c r="B20" i="1"/>
  <c r="M15" i="1"/>
  <c r="D22" i="1"/>
  <c r="M20" i="1" l="1"/>
  <c r="B22" i="1"/>
  <c r="M22" i="1" l="1"/>
  <c r="N22" i="1" s="1"/>
</calcChain>
</file>

<file path=xl/sharedStrings.xml><?xml version="1.0" encoding="utf-8"?>
<sst xmlns="http://schemas.openxmlformats.org/spreadsheetml/2006/main" count="275" uniqueCount="53">
  <si>
    <t>ANEXO III</t>
  </si>
  <si>
    <t>PARTICIPACIONES FEDERALES MINISTRADAS A LOS MUNICIPIOS</t>
  </si>
  <si>
    <t>EN EL III TRIMESTRE DEL EJERCICIO FISCAL 2025</t>
  </si>
  <si>
    <t>Municipios</t>
  </si>
  <si>
    <t xml:space="preserve">Impuesto </t>
  </si>
  <si>
    <t xml:space="preserve">Art. 4o.-A , </t>
  </si>
  <si>
    <t>Incentivos Federales IEPS Gasolinas y Diesel</t>
  </si>
  <si>
    <t>Fondo de</t>
  </si>
  <si>
    <t>ISR</t>
  </si>
  <si>
    <t>ART. 126 ISR</t>
  </si>
  <si>
    <t>Total</t>
  </si>
  <si>
    <t xml:space="preserve">Fondo General </t>
  </si>
  <si>
    <t xml:space="preserve">Fondo de </t>
  </si>
  <si>
    <t>Impuesto</t>
  </si>
  <si>
    <t>sobre</t>
  </si>
  <si>
    <t>Especial</t>
  </si>
  <si>
    <t>Fracción I de</t>
  </si>
  <si>
    <t>Compensación</t>
  </si>
  <si>
    <t xml:space="preserve">de </t>
  </si>
  <si>
    <t>Fomento</t>
  </si>
  <si>
    <t>Tenencia o</t>
  </si>
  <si>
    <t>Sobre</t>
  </si>
  <si>
    <t>Fiscalización</t>
  </si>
  <si>
    <t>la Ley de</t>
  </si>
  <si>
    <t xml:space="preserve">del Impuesto </t>
  </si>
  <si>
    <t xml:space="preserve"> Participaciones</t>
  </si>
  <si>
    <t>Municipal</t>
  </si>
  <si>
    <t>Automóviles</t>
  </si>
  <si>
    <t>Uso de</t>
  </si>
  <si>
    <t>Producción y</t>
  </si>
  <si>
    <t>y</t>
  </si>
  <si>
    <t xml:space="preserve">Coordinación </t>
  </si>
  <si>
    <t>Nuevos</t>
  </si>
  <si>
    <t>Vehículos</t>
  </si>
  <si>
    <t>Servicios</t>
  </si>
  <si>
    <t>Recaudación</t>
  </si>
  <si>
    <t>Fiscal</t>
  </si>
  <si>
    <t>(Gasolinas)</t>
  </si>
  <si>
    <t>La Paz</t>
  </si>
  <si>
    <t>Comondú</t>
  </si>
  <si>
    <t>Mulegé</t>
  </si>
  <si>
    <t>Los Cabos</t>
  </si>
  <si>
    <t>Loreto</t>
  </si>
  <si>
    <t>Municipio de La Paz</t>
  </si>
  <si>
    <t>Julio</t>
  </si>
  <si>
    <t>Agosto</t>
  </si>
  <si>
    <t>Septiembre</t>
  </si>
  <si>
    <t>3er Trimestre</t>
  </si>
  <si>
    <t>Municipio de Comondú</t>
  </si>
  <si>
    <t>Municipio de Mulegé</t>
  </si>
  <si>
    <t>EN EL MES DE ABRIL DE 2025</t>
  </si>
  <si>
    <t>Municipio  de Los Cabos</t>
  </si>
  <si>
    <t>Municipio de Loreto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</si>
</sst>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3" fillId="0" borderId="10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80123</xdr:colOff>
      <xdr:row>0</xdr:row>
      <xdr:rowOff>119343</xdr:rowOff>
    </xdr:from>
    <xdr:to>
      <xdr:col>2</xdr:col>
      <xdr:colOff>290840</xdr:colOff>
      <xdr:row>5</xdr:row>
      <xdr:rowOff>190006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CA228B-B6E7-4837-94E6-842C39949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23" y="119343"/>
          <a:ext cx="3357142" cy="1023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po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  <sheetName val="1er trimestre 2025"/>
      <sheetName val="2do trimestre 2025"/>
      <sheetName val="3er trimestre 2025"/>
      <sheetName val="4to trimestre 2025"/>
      <sheetName val="Acumulado."/>
    </sheetNames>
    <sheetDataSet>
      <sheetData sheetId="0"/>
      <sheetData sheetId="1"/>
      <sheetData sheetId="2"/>
      <sheetData sheetId="3"/>
      <sheetData sheetId="4"/>
      <sheetData sheetId="5"/>
      <sheetData sheetId="6">
        <row r="120">
          <cell r="B120">
            <v>30390755.628556494</v>
          </cell>
          <cell r="D120">
            <v>5698544.8575748652</v>
          </cell>
          <cell r="F120">
            <v>1940308.2000000002</v>
          </cell>
          <cell r="G120">
            <v>0</v>
          </cell>
          <cell r="H120">
            <v>1003151.4059054382</v>
          </cell>
          <cell r="I120">
            <v>5618706.6455779765</v>
          </cell>
          <cell r="K120">
            <v>2649987.1899387632</v>
          </cell>
          <cell r="L120">
            <v>0</v>
          </cell>
          <cell r="M120">
            <v>245186.54161104601</v>
          </cell>
          <cell r="N120">
            <v>0</v>
          </cell>
          <cell r="O120">
            <v>2740794.1942169489</v>
          </cell>
        </row>
        <row r="121">
          <cell r="B121">
            <v>17068737.392616216</v>
          </cell>
          <cell r="D121">
            <v>3393953.3159731622</v>
          </cell>
          <cell r="F121">
            <v>0</v>
          </cell>
          <cell r="G121">
            <v>0</v>
          </cell>
          <cell r="H121">
            <v>563412.37847816455</v>
          </cell>
          <cell r="I121">
            <v>3346403.0779526569</v>
          </cell>
          <cell r="K121">
            <v>521201.83021202637</v>
          </cell>
          <cell r="L121">
            <v>0</v>
          </cell>
          <cell r="M121">
            <v>0</v>
          </cell>
          <cell r="N121">
            <v>0</v>
          </cell>
          <cell r="O121">
            <v>2220432.4415268106</v>
          </cell>
        </row>
        <row r="122">
          <cell r="B122">
            <v>17466297.780032229</v>
          </cell>
          <cell r="D122">
            <v>3305766.8425876903</v>
          </cell>
          <cell r="F122">
            <v>0</v>
          </cell>
          <cell r="G122">
            <v>0</v>
          </cell>
          <cell r="H122">
            <v>576535.22630870494</v>
          </cell>
          <cell r="I122">
            <v>3259452.1217971756</v>
          </cell>
          <cell r="K122">
            <v>477086.20366782101</v>
          </cell>
          <cell r="L122">
            <v>0</v>
          </cell>
          <cell r="M122">
            <v>0</v>
          </cell>
          <cell r="N122">
            <v>0</v>
          </cell>
          <cell r="O122">
            <v>2206711.9239690523</v>
          </cell>
        </row>
        <row r="123">
          <cell r="B123">
            <v>45226120.667106226</v>
          </cell>
          <cell r="D123">
            <v>7337696.6545906756</v>
          </cell>
          <cell r="F123">
            <v>222190</v>
          </cell>
          <cell r="G123">
            <v>0</v>
          </cell>
          <cell r="H123">
            <v>1492843.6490807827</v>
          </cell>
          <cell r="I123">
            <v>7234893.4661066262</v>
          </cell>
          <cell r="K123">
            <v>3014557.4423120697</v>
          </cell>
          <cell r="L123">
            <v>0</v>
          </cell>
          <cell r="M123">
            <v>26851.658388954002</v>
          </cell>
          <cell r="N123">
            <v>65016571.364780396</v>
          </cell>
          <cell r="O123">
            <v>4095274.6501260581</v>
          </cell>
        </row>
        <row r="124">
          <cell r="B124">
            <v>10263111.722738713</v>
          </cell>
          <cell r="D124">
            <v>2937280.2082419018</v>
          </cell>
          <cell r="F124">
            <v>0</v>
          </cell>
          <cell r="G124">
            <v>0</v>
          </cell>
          <cell r="H124">
            <v>338769.29812024353</v>
          </cell>
          <cell r="I124">
            <v>2896128.0885655666</v>
          </cell>
          <cell r="K124">
            <v>133580.73386931943</v>
          </cell>
          <cell r="L124">
            <v>0</v>
          </cell>
          <cell r="M124">
            <v>0</v>
          </cell>
          <cell r="N124">
            <v>0</v>
          </cell>
          <cell r="O124">
            <v>2234252.9901611325</v>
          </cell>
        </row>
        <row r="138">
          <cell r="B138">
            <v>32117043.061591331</v>
          </cell>
          <cell r="D138">
            <v>5952786.2770763515</v>
          </cell>
          <cell r="F138">
            <v>2192268.8000000003</v>
          </cell>
          <cell r="G138">
            <v>0.8</v>
          </cell>
          <cell r="H138">
            <v>1062664.6190677546</v>
          </cell>
          <cell r="I138">
            <v>561855.54936211603</v>
          </cell>
          <cell r="K138">
            <v>2786239.4805333731</v>
          </cell>
          <cell r="L138">
            <v>0</v>
          </cell>
          <cell r="M138">
            <v>245186.54161104601</v>
          </cell>
          <cell r="N138">
            <v>0</v>
          </cell>
          <cell r="O138">
            <v>2882545.886669375</v>
          </cell>
        </row>
        <row r="139">
          <cell r="B139">
            <v>18038293.635928512</v>
          </cell>
          <cell r="D139">
            <v>3545375.0438600266</v>
          </cell>
          <cell r="F139">
            <v>0</v>
          </cell>
          <cell r="G139">
            <v>0</v>
          </cell>
          <cell r="H139">
            <v>596837.52325817337</v>
          </cell>
          <cell r="I139">
            <v>334631.30544996751</v>
          </cell>
          <cell r="K139">
            <v>548000.05153857276</v>
          </cell>
          <cell r="L139">
            <v>0</v>
          </cell>
          <cell r="M139">
            <v>0</v>
          </cell>
          <cell r="N139">
            <v>0</v>
          </cell>
          <cell r="O139">
            <v>2335271.4386418867</v>
          </cell>
        </row>
        <row r="140">
          <cell r="B140">
            <v>18458436.663574234</v>
          </cell>
          <cell r="D140">
            <v>3453254.1179547072</v>
          </cell>
          <cell r="F140">
            <v>0</v>
          </cell>
          <cell r="G140">
            <v>0</v>
          </cell>
          <cell r="H140">
            <v>610738.90046686935</v>
          </cell>
          <cell r="I140">
            <v>325936.44374602928</v>
          </cell>
          <cell r="K140">
            <v>501616.16679655953</v>
          </cell>
          <cell r="L140">
            <v>0</v>
          </cell>
          <cell r="M140">
            <v>0</v>
          </cell>
          <cell r="N140">
            <v>0</v>
          </cell>
          <cell r="O140">
            <v>2320841.3068455844</v>
          </cell>
        </row>
        <row r="141">
          <cell r="B141">
            <v>47795101.995072342</v>
          </cell>
          <cell r="D141">
            <v>7665069.07333274</v>
          </cell>
          <cell r="F141">
            <v>270125.60000000003</v>
          </cell>
          <cell r="G141">
            <v>39</v>
          </cell>
          <cell r="H141">
            <v>1581408.4676941452</v>
          </cell>
          <cell r="I141">
            <v>723469.8836208015</v>
          </cell>
          <cell r="K141">
            <v>3169554.5525635877</v>
          </cell>
          <cell r="L141">
            <v>0</v>
          </cell>
          <cell r="M141">
            <v>26851.658388954002</v>
          </cell>
          <cell r="N141">
            <v>0</v>
          </cell>
          <cell r="O141">
            <v>4307078.9928008057</v>
          </cell>
        </row>
        <row r="142">
          <cell r="B142">
            <v>10846087.710810184</v>
          </cell>
          <cell r="D142">
            <v>3068327.3980563995</v>
          </cell>
          <cell r="F142">
            <v>0</v>
          </cell>
          <cell r="G142">
            <v>0</v>
          </cell>
          <cell r="H142">
            <v>358867.21089112875</v>
          </cell>
          <cell r="I142">
            <v>289605.01782108558</v>
          </cell>
          <cell r="K142">
            <v>140448.9485679061</v>
          </cell>
          <cell r="L142">
            <v>0</v>
          </cell>
          <cell r="M142">
            <v>0</v>
          </cell>
          <cell r="N142">
            <v>0</v>
          </cell>
          <cell r="O142">
            <v>2349806.7750423499</v>
          </cell>
        </row>
        <row r="156">
          <cell r="B156">
            <v>29076669.010259137</v>
          </cell>
          <cell r="D156">
            <v>5499672.0668532355</v>
          </cell>
          <cell r="F156">
            <v>2018577.6</v>
          </cell>
          <cell r="G156">
            <v>412.94</v>
          </cell>
          <cell r="H156">
            <v>1031633.2926916202</v>
          </cell>
          <cell r="I156">
            <v>561855.54936211603</v>
          </cell>
          <cell r="K156">
            <v>3498487.2095883512</v>
          </cell>
          <cell r="L156">
            <v>0</v>
          </cell>
          <cell r="M156">
            <v>245186.54161104601</v>
          </cell>
          <cell r="N156">
            <v>0</v>
          </cell>
          <cell r="O156">
            <v>3078522.6553412811</v>
          </cell>
        </row>
        <row r="157">
          <cell r="B157">
            <v>16330690.610462744</v>
          </cell>
          <cell r="D157">
            <v>3275508.1717484384</v>
          </cell>
          <cell r="F157">
            <v>0</v>
          </cell>
          <cell r="G157">
            <v>0</v>
          </cell>
          <cell r="H157">
            <v>579409.0141637465</v>
          </cell>
          <cell r="I157">
            <v>334631.30544996751</v>
          </cell>
          <cell r="K157">
            <v>688085.56642605888</v>
          </cell>
          <cell r="L157">
            <v>0</v>
          </cell>
          <cell r="M157">
            <v>0</v>
          </cell>
          <cell r="N157">
            <v>0</v>
          </cell>
          <cell r="O157">
            <v>2494040.4464947437</v>
          </cell>
        </row>
        <row r="158">
          <cell r="B158">
            <v>16711060.613031017</v>
          </cell>
          <cell r="D158">
            <v>3190399.3068585382</v>
          </cell>
          <cell r="F158">
            <v>0</v>
          </cell>
          <cell r="G158">
            <v>369.4</v>
          </cell>
          <cell r="H158">
            <v>592904.45128043182</v>
          </cell>
          <cell r="I158">
            <v>325936.44374602928</v>
          </cell>
          <cell r="K158">
            <v>629844.54707552935</v>
          </cell>
          <cell r="L158">
            <v>0</v>
          </cell>
          <cell r="M158">
            <v>0</v>
          </cell>
          <cell r="N158">
            <v>0</v>
          </cell>
          <cell r="O158">
            <v>2478629.2477138615</v>
          </cell>
        </row>
        <row r="159">
          <cell r="B159">
            <v>43270557.577707365</v>
          </cell>
          <cell r="D159">
            <v>7081619.3142100926</v>
          </cell>
          <cell r="F159">
            <v>195624.2</v>
          </cell>
          <cell r="G159">
            <v>372.27</v>
          </cell>
          <cell r="H159">
            <v>1535229.0791886258</v>
          </cell>
          <cell r="I159">
            <v>723469.8836208015</v>
          </cell>
          <cell r="K159">
            <v>3979789.2965444336</v>
          </cell>
          <cell r="L159">
            <v>0</v>
          </cell>
          <cell r="M159">
            <v>26851.658388954002</v>
          </cell>
          <cell r="N159">
            <v>41576077</v>
          </cell>
          <cell r="O159">
            <v>4599906.0479839751</v>
          </cell>
        </row>
        <row r="160">
          <cell r="B160">
            <v>9819338.0324172694</v>
          </cell>
          <cell r="D160">
            <v>2834772.4406022392</v>
          </cell>
          <cell r="F160">
            <v>0</v>
          </cell>
          <cell r="G160">
            <v>0</v>
          </cell>
          <cell r="H160">
            <v>348387.7751904981</v>
          </cell>
          <cell r="I160">
            <v>289605.01782108558</v>
          </cell>
          <cell r="K160">
            <v>176351.98036562541</v>
          </cell>
          <cell r="L160">
            <v>0</v>
          </cell>
          <cell r="M160">
            <v>0</v>
          </cell>
          <cell r="N160">
            <v>3026618</v>
          </cell>
          <cell r="O160">
            <v>2509564.0024661408</v>
          </cell>
        </row>
        <row r="233">
          <cell r="B233">
            <v>1214306362.9705896</v>
          </cell>
          <cell r="D233">
            <v>226483894.1578503</v>
          </cell>
          <cell r="F233">
            <v>24364576.800000004</v>
          </cell>
          <cell r="G233">
            <v>6936.79</v>
          </cell>
          <cell r="H233">
            <v>39207400.808939248</v>
          </cell>
          <cell r="I233">
            <v>62877964.400000006</v>
          </cell>
          <cell r="K233">
            <v>62997383.199999996</v>
          </cell>
          <cell r="M233">
            <v>2448344.6</v>
          </cell>
          <cell r="O233">
            <v>154099870.20000002</v>
          </cell>
          <cell r="P233">
            <v>2042152590.3030319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06D2-6D22-40CF-8B06-A5FF2EE0E993}">
  <sheetPr>
    <pageSetUpPr fitToPage="1"/>
  </sheetPr>
  <dimension ref="A5:U88"/>
  <sheetViews>
    <sheetView showGridLines="0" tabSelected="1" view="pageBreakPreview" zoomScale="60" zoomScaleNormal="70" workbookViewId="0">
      <selection activeCell="K34" sqref="K34"/>
    </sheetView>
  </sheetViews>
  <sheetFormatPr baseColWidth="10" defaultColWidth="11.42578125" defaultRowHeight="15"/>
  <cols>
    <col min="1" max="1" width="27.140625" style="2" customWidth="1"/>
    <col min="2" max="2" width="20" style="2" bestFit="1" customWidth="1"/>
    <col min="3" max="3" width="17.28515625" style="2" customWidth="1"/>
    <col min="4" max="4" width="15.7109375" style="2" bestFit="1" customWidth="1"/>
    <col min="5" max="5" width="14" style="2" bestFit="1" customWidth="1"/>
    <col min="6" max="6" width="16.42578125" style="2" bestFit="1" customWidth="1"/>
    <col min="7" max="7" width="16.7109375" style="2" customWidth="1"/>
    <col min="8" max="8" width="17.5703125" style="2" bestFit="1" customWidth="1"/>
    <col min="9" max="9" width="17.42578125" style="2" customWidth="1"/>
    <col min="10" max="10" width="17.85546875" style="2" bestFit="1" customWidth="1"/>
    <col min="11" max="11" width="21.5703125" style="2" customWidth="1"/>
    <col min="12" max="12" width="22.5703125" style="2" customWidth="1"/>
    <col min="13" max="13" width="20.5703125" style="2" customWidth="1"/>
    <col min="14" max="14" width="14.85546875" style="2" bestFit="1" customWidth="1"/>
    <col min="15" max="15" width="10.28515625" style="2" bestFit="1" customWidth="1"/>
    <col min="16" max="16" width="12.85546875" style="2" bestFit="1" customWidth="1"/>
    <col min="17" max="18" width="12.7109375" style="2" bestFit="1" customWidth="1"/>
    <col min="19" max="19" width="11.5703125" style="2" bestFit="1" customWidth="1"/>
    <col min="20" max="20" width="13.7109375" style="2" bestFit="1" customWidth="1"/>
    <col min="21" max="21" width="14.85546875" style="2" bestFit="1" customWidth="1"/>
    <col min="22" max="234" width="11.42578125" style="2"/>
    <col min="235" max="235" width="19" style="2" customWidth="1"/>
    <col min="236" max="236" width="11.28515625" style="2" customWidth="1"/>
    <col min="237" max="237" width="11.140625" style="2" customWidth="1"/>
    <col min="238" max="238" width="11" style="2" customWidth="1"/>
    <col min="239" max="239" width="11.7109375" style="2" customWidth="1"/>
    <col min="240" max="240" width="10.5703125" style="2" customWidth="1"/>
    <col min="241" max="241" width="10.140625" style="2" customWidth="1"/>
    <col min="242" max="490" width="11.42578125" style="2"/>
    <col min="491" max="491" width="19" style="2" customWidth="1"/>
    <col min="492" max="492" width="11.28515625" style="2" customWidth="1"/>
    <col min="493" max="493" width="11.140625" style="2" customWidth="1"/>
    <col min="494" max="494" width="11" style="2" customWidth="1"/>
    <col min="495" max="495" width="11.7109375" style="2" customWidth="1"/>
    <col min="496" max="496" width="10.5703125" style="2" customWidth="1"/>
    <col min="497" max="497" width="10.140625" style="2" customWidth="1"/>
    <col min="498" max="746" width="11.42578125" style="2"/>
    <col min="747" max="747" width="19" style="2" customWidth="1"/>
    <col min="748" max="748" width="11.28515625" style="2" customWidth="1"/>
    <col min="749" max="749" width="11.140625" style="2" customWidth="1"/>
    <col min="750" max="750" width="11" style="2" customWidth="1"/>
    <col min="751" max="751" width="11.7109375" style="2" customWidth="1"/>
    <col min="752" max="752" width="10.5703125" style="2" customWidth="1"/>
    <col min="753" max="753" width="10.140625" style="2" customWidth="1"/>
    <col min="754" max="1002" width="11.42578125" style="2"/>
    <col min="1003" max="1003" width="19" style="2" customWidth="1"/>
    <col min="1004" max="1004" width="11.28515625" style="2" customWidth="1"/>
    <col min="1005" max="1005" width="11.140625" style="2" customWidth="1"/>
    <col min="1006" max="1006" width="11" style="2" customWidth="1"/>
    <col min="1007" max="1007" width="11.7109375" style="2" customWidth="1"/>
    <col min="1008" max="1008" width="10.5703125" style="2" customWidth="1"/>
    <col min="1009" max="1009" width="10.140625" style="2" customWidth="1"/>
    <col min="1010" max="1258" width="11.42578125" style="2"/>
    <col min="1259" max="1259" width="19" style="2" customWidth="1"/>
    <col min="1260" max="1260" width="11.28515625" style="2" customWidth="1"/>
    <col min="1261" max="1261" width="11.140625" style="2" customWidth="1"/>
    <col min="1262" max="1262" width="11" style="2" customWidth="1"/>
    <col min="1263" max="1263" width="11.7109375" style="2" customWidth="1"/>
    <col min="1264" max="1264" width="10.5703125" style="2" customWidth="1"/>
    <col min="1265" max="1265" width="10.140625" style="2" customWidth="1"/>
    <col min="1266" max="1514" width="11.42578125" style="2"/>
    <col min="1515" max="1515" width="19" style="2" customWidth="1"/>
    <col min="1516" max="1516" width="11.28515625" style="2" customWidth="1"/>
    <col min="1517" max="1517" width="11.140625" style="2" customWidth="1"/>
    <col min="1518" max="1518" width="11" style="2" customWidth="1"/>
    <col min="1519" max="1519" width="11.7109375" style="2" customWidth="1"/>
    <col min="1520" max="1520" width="10.5703125" style="2" customWidth="1"/>
    <col min="1521" max="1521" width="10.140625" style="2" customWidth="1"/>
    <col min="1522" max="1770" width="11.42578125" style="2"/>
    <col min="1771" max="1771" width="19" style="2" customWidth="1"/>
    <col min="1772" max="1772" width="11.28515625" style="2" customWidth="1"/>
    <col min="1773" max="1773" width="11.140625" style="2" customWidth="1"/>
    <col min="1774" max="1774" width="11" style="2" customWidth="1"/>
    <col min="1775" max="1775" width="11.7109375" style="2" customWidth="1"/>
    <col min="1776" max="1776" width="10.5703125" style="2" customWidth="1"/>
    <col min="1777" max="1777" width="10.140625" style="2" customWidth="1"/>
    <col min="1778" max="2026" width="11.42578125" style="2"/>
    <col min="2027" max="2027" width="19" style="2" customWidth="1"/>
    <col min="2028" max="2028" width="11.28515625" style="2" customWidth="1"/>
    <col min="2029" max="2029" width="11.140625" style="2" customWidth="1"/>
    <col min="2030" max="2030" width="11" style="2" customWidth="1"/>
    <col min="2031" max="2031" width="11.7109375" style="2" customWidth="1"/>
    <col min="2032" max="2032" width="10.5703125" style="2" customWidth="1"/>
    <col min="2033" max="2033" width="10.140625" style="2" customWidth="1"/>
    <col min="2034" max="2282" width="11.42578125" style="2"/>
    <col min="2283" max="2283" width="19" style="2" customWidth="1"/>
    <col min="2284" max="2284" width="11.28515625" style="2" customWidth="1"/>
    <col min="2285" max="2285" width="11.140625" style="2" customWidth="1"/>
    <col min="2286" max="2286" width="11" style="2" customWidth="1"/>
    <col min="2287" max="2287" width="11.7109375" style="2" customWidth="1"/>
    <col min="2288" max="2288" width="10.5703125" style="2" customWidth="1"/>
    <col min="2289" max="2289" width="10.140625" style="2" customWidth="1"/>
    <col min="2290" max="2538" width="11.42578125" style="2"/>
    <col min="2539" max="2539" width="19" style="2" customWidth="1"/>
    <col min="2540" max="2540" width="11.28515625" style="2" customWidth="1"/>
    <col min="2541" max="2541" width="11.140625" style="2" customWidth="1"/>
    <col min="2542" max="2542" width="11" style="2" customWidth="1"/>
    <col min="2543" max="2543" width="11.7109375" style="2" customWidth="1"/>
    <col min="2544" max="2544" width="10.5703125" style="2" customWidth="1"/>
    <col min="2545" max="2545" width="10.140625" style="2" customWidth="1"/>
    <col min="2546" max="2794" width="11.42578125" style="2"/>
    <col min="2795" max="2795" width="19" style="2" customWidth="1"/>
    <col min="2796" max="2796" width="11.28515625" style="2" customWidth="1"/>
    <col min="2797" max="2797" width="11.140625" style="2" customWidth="1"/>
    <col min="2798" max="2798" width="11" style="2" customWidth="1"/>
    <col min="2799" max="2799" width="11.7109375" style="2" customWidth="1"/>
    <col min="2800" max="2800" width="10.5703125" style="2" customWidth="1"/>
    <col min="2801" max="2801" width="10.140625" style="2" customWidth="1"/>
    <col min="2802" max="3050" width="11.42578125" style="2"/>
    <col min="3051" max="3051" width="19" style="2" customWidth="1"/>
    <col min="3052" max="3052" width="11.28515625" style="2" customWidth="1"/>
    <col min="3053" max="3053" width="11.140625" style="2" customWidth="1"/>
    <col min="3054" max="3054" width="11" style="2" customWidth="1"/>
    <col min="3055" max="3055" width="11.7109375" style="2" customWidth="1"/>
    <col min="3056" max="3056" width="10.5703125" style="2" customWidth="1"/>
    <col min="3057" max="3057" width="10.140625" style="2" customWidth="1"/>
    <col min="3058" max="3306" width="11.42578125" style="2"/>
    <col min="3307" max="3307" width="19" style="2" customWidth="1"/>
    <col min="3308" max="3308" width="11.28515625" style="2" customWidth="1"/>
    <col min="3309" max="3309" width="11.140625" style="2" customWidth="1"/>
    <col min="3310" max="3310" width="11" style="2" customWidth="1"/>
    <col min="3311" max="3311" width="11.7109375" style="2" customWidth="1"/>
    <col min="3312" max="3312" width="10.5703125" style="2" customWidth="1"/>
    <col min="3313" max="3313" width="10.140625" style="2" customWidth="1"/>
    <col min="3314" max="3562" width="11.42578125" style="2"/>
    <col min="3563" max="3563" width="19" style="2" customWidth="1"/>
    <col min="3564" max="3564" width="11.28515625" style="2" customWidth="1"/>
    <col min="3565" max="3565" width="11.140625" style="2" customWidth="1"/>
    <col min="3566" max="3566" width="11" style="2" customWidth="1"/>
    <col min="3567" max="3567" width="11.7109375" style="2" customWidth="1"/>
    <col min="3568" max="3568" width="10.5703125" style="2" customWidth="1"/>
    <col min="3569" max="3569" width="10.140625" style="2" customWidth="1"/>
    <col min="3570" max="3818" width="11.42578125" style="2"/>
    <col min="3819" max="3819" width="19" style="2" customWidth="1"/>
    <col min="3820" max="3820" width="11.28515625" style="2" customWidth="1"/>
    <col min="3821" max="3821" width="11.140625" style="2" customWidth="1"/>
    <col min="3822" max="3822" width="11" style="2" customWidth="1"/>
    <col min="3823" max="3823" width="11.7109375" style="2" customWidth="1"/>
    <col min="3824" max="3824" width="10.5703125" style="2" customWidth="1"/>
    <col min="3825" max="3825" width="10.140625" style="2" customWidth="1"/>
    <col min="3826" max="4074" width="11.42578125" style="2"/>
    <col min="4075" max="4075" width="19" style="2" customWidth="1"/>
    <col min="4076" max="4076" width="11.28515625" style="2" customWidth="1"/>
    <col min="4077" max="4077" width="11.140625" style="2" customWidth="1"/>
    <col min="4078" max="4078" width="11" style="2" customWidth="1"/>
    <col min="4079" max="4079" width="11.7109375" style="2" customWidth="1"/>
    <col min="4080" max="4080" width="10.5703125" style="2" customWidth="1"/>
    <col min="4081" max="4081" width="10.140625" style="2" customWidth="1"/>
    <col min="4082" max="4330" width="11.42578125" style="2"/>
    <col min="4331" max="4331" width="19" style="2" customWidth="1"/>
    <col min="4332" max="4332" width="11.28515625" style="2" customWidth="1"/>
    <col min="4333" max="4333" width="11.140625" style="2" customWidth="1"/>
    <col min="4334" max="4334" width="11" style="2" customWidth="1"/>
    <col min="4335" max="4335" width="11.7109375" style="2" customWidth="1"/>
    <col min="4336" max="4336" width="10.5703125" style="2" customWidth="1"/>
    <col min="4337" max="4337" width="10.140625" style="2" customWidth="1"/>
    <col min="4338" max="4586" width="11.42578125" style="2"/>
    <col min="4587" max="4587" width="19" style="2" customWidth="1"/>
    <col min="4588" max="4588" width="11.28515625" style="2" customWidth="1"/>
    <col min="4589" max="4589" width="11.140625" style="2" customWidth="1"/>
    <col min="4590" max="4590" width="11" style="2" customWidth="1"/>
    <col min="4591" max="4591" width="11.7109375" style="2" customWidth="1"/>
    <col min="4592" max="4592" width="10.5703125" style="2" customWidth="1"/>
    <col min="4593" max="4593" width="10.140625" style="2" customWidth="1"/>
    <col min="4594" max="4842" width="11.42578125" style="2"/>
    <col min="4843" max="4843" width="19" style="2" customWidth="1"/>
    <col min="4844" max="4844" width="11.28515625" style="2" customWidth="1"/>
    <col min="4845" max="4845" width="11.140625" style="2" customWidth="1"/>
    <col min="4846" max="4846" width="11" style="2" customWidth="1"/>
    <col min="4847" max="4847" width="11.7109375" style="2" customWidth="1"/>
    <col min="4848" max="4848" width="10.5703125" style="2" customWidth="1"/>
    <col min="4849" max="4849" width="10.140625" style="2" customWidth="1"/>
    <col min="4850" max="5098" width="11.42578125" style="2"/>
    <col min="5099" max="5099" width="19" style="2" customWidth="1"/>
    <col min="5100" max="5100" width="11.28515625" style="2" customWidth="1"/>
    <col min="5101" max="5101" width="11.140625" style="2" customWidth="1"/>
    <col min="5102" max="5102" width="11" style="2" customWidth="1"/>
    <col min="5103" max="5103" width="11.7109375" style="2" customWidth="1"/>
    <col min="5104" max="5104" width="10.5703125" style="2" customWidth="1"/>
    <col min="5105" max="5105" width="10.140625" style="2" customWidth="1"/>
    <col min="5106" max="5354" width="11.42578125" style="2"/>
    <col min="5355" max="5355" width="19" style="2" customWidth="1"/>
    <col min="5356" max="5356" width="11.28515625" style="2" customWidth="1"/>
    <col min="5357" max="5357" width="11.140625" style="2" customWidth="1"/>
    <col min="5358" max="5358" width="11" style="2" customWidth="1"/>
    <col min="5359" max="5359" width="11.7109375" style="2" customWidth="1"/>
    <col min="5360" max="5360" width="10.5703125" style="2" customWidth="1"/>
    <col min="5361" max="5361" width="10.140625" style="2" customWidth="1"/>
    <col min="5362" max="5610" width="11.42578125" style="2"/>
    <col min="5611" max="5611" width="19" style="2" customWidth="1"/>
    <col min="5612" max="5612" width="11.28515625" style="2" customWidth="1"/>
    <col min="5613" max="5613" width="11.140625" style="2" customWidth="1"/>
    <col min="5614" max="5614" width="11" style="2" customWidth="1"/>
    <col min="5615" max="5615" width="11.7109375" style="2" customWidth="1"/>
    <col min="5616" max="5616" width="10.5703125" style="2" customWidth="1"/>
    <col min="5617" max="5617" width="10.140625" style="2" customWidth="1"/>
    <col min="5618" max="5866" width="11.42578125" style="2"/>
    <col min="5867" max="5867" width="19" style="2" customWidth="1"/>
    <col min="5868" max="5868" width="11.28515625" style="2" customWidth="1"/>
    <col min="5869" max="5869" width="11.140625" style="2" customWidth="1"/>
    <col min="5870" max="5870" width="11" style="2" customWidth="1"/>
    <col min="5871" max="5871" width="11.7109375" style="2" customWidth="1"/>
    <col min="5872" max="5872" width="10.5703125" style="2" customWidth="1"/>
    <col min="5873" max="5873" width="10.140625" style="2" customWidth="1"/>
    <col min="5874" max="6122" width="11.42578125" style="2"/>
    <col min="6123" max="6123" width="19" style="2" customWidth="1"/>
    <col min="6124" max="6124" width="11.28515625" style="2" customWidth="1"/>
    <col min="6125" max="6125" width="11.140625" style="2" customWidth="1"/>
    <col min="6126" max="6126" width="11" style="2" customWidth="1"/>
    <col min="6127" max="6127" width="11.7109375" style="2" customWidth="1"/>
    <col min="6128" max="6128" width="10.5703125" style="2" customWidth="1"/>
    <col min="6129" max="6129" width="10.140625" style="2" customWidth="1"/>
    <col min="6130" max="6378" width="11.42578125" style="2"/>
    <col min="6379" max="6379" width="19" style="2" customWidth="1"/>
    <col min="6380" max="6380" width="11.28515625" style="2" customWidth="1"/>
    <col min="6381" max="6381" width="11.140625" style="2" customWidth="1"/>
    <col min="6382" max="6382" width="11" style="2" customWidth="1"/>
    <col min="6383" max="6383" width="11.7109375" style="2" customWidth="1"/>
    <col min="6384" max="6384" width="10.5703125" style="2" customWidth="1"/>
    <col min="6385" max="6385" width="10.140625" style="2" customWidth="1"/>
    <col min="6386" max="6634" width="11.42578125" style="2"/>
    <col min="6635" max="6635" width="19" style="2" customWidth="1"/>
    <col min="6636" max="6636" width="11.28515625" style="2" customWidth="1"/>
    <col min="6637" max="6637" width="11.140625" style="2" customWidth="1"/>
    <col min="6638" max="6638" width="11" style="2" customWidth="1"/>
    <col min="6639" max="6639" width="11.7109375" style="2" customWidth="1"/>
    <col min="6640" max="6640" width="10.5703125" style="2" customWidth="1"/>
    <col min="6641" max="6641" width="10.140625" style="2" customWidth="1"/>
    <col min="6642" max="6890" width="11.42578125" style="2"/>
    <col min="6891" max="6891" width="19" style="2" customWidth="1"/>
    <col min="6892" max="6892" width="11.28515625" style="2" customWidth="1"/>
    <col min="6893" max="6893" width="11.140625" style="2" customWidth="1"/>
    <col min="6894" max="6894" width="11" style="2" customWidth="1"/>
    <col min="6895" max="6895" width="11.7109375" style="2" customWidth="1"/>
    <col min="6896" max="6896" width="10.5703125" style="2" customWidth="1"/>
    <col min="6897" max="6897" width="10.140625" style="2" customWidth="1"/>
    <col min="6898" max="7146" width="11.42578125" style="2"/>
    <col min="7147" max="7147" width="19" style="2" customWidth="1"/>
    <col min="7148" max="7148" width="11.28515625" style="2" customWidth="1"/>
    <col min="7149" max="7149" width="11.140625" style="2" customWidth="1"/>
    <col min="7150" max="7150" width="11" style="2" customWidth="1"/>
    <col min="7151" max="7151" width="11.7109375" style="2" customWidth="1"/>
    <col min="7152" max="7152" width="10.5703125" style="2" customWidth="1"/>
    <col min="7153" max="7153" width="10.140625" style="2" customWidth="1"/>
    <col min="7154" max="7402" width="11.42578125" style="2"/>
    <col min="7403" max="7403" width="19" style="2" customWidth="1"/>
    <col min="7404" max="7404" width="11.28515625" style="2" customWidth="1"/>
    <col min="7405" max="7405" width="11.140625" style="2" customWidth="1"/>
    <col min="7406" max="7406" width="11" style="2" customWidth="1"/>
    <col min="7407" max="7407" width="11.7109375" style="2" customWidth="1"/>
    <col min="7408" max="7408" width="10.5703125" style="2" customWidth="1"/>
    <col min="7409" max="7409" width="10.140625" style="2" customWidth="1"/>
    <col min="7410" max="7658" width="11.42578125" style="2"/>
    <col min="7659" max="7659" width="19" style="2" customWidth="1"/>
    <col min="7660" max="7660" width="11.28515625" style="2" customWidth="1"/>
    <col min="7661" max="7661" width="11.140625" style="2" customWidth="1"/>
    <col min="7662" max="7662" width="11" style="2" customWidth="1"/>
    <col min="7663" max="7663" width="11.7109375" style="2" customWidth="1"/>
    <col min="7664" max="7664" width="10.5703125" style="2" customWidth="1"/>
    <col min="7665" max="7665" width="10.140625" style="2" customWidth="1"/>
    <col min="7666" max="7914" width="11.42578125" style="2"/>
    <col min="7915" max="7915" width="19" style="2" customWidth="1"/>
    <col min="7916" max="7916" width="11.28515625" style="2" customWidth="1"/>
    <col min="7917" max="7917" width="11.140625" style="2" customWidth="1"/>
    <col min="7918" max="7918" width="11" style="2" customWidth="1"/>
    <col min="7919" max="7919" width="11.7109375" style="2" customWidth="1"/>
    <col min="7920" max="7920" width="10.5703125" style="2" customWidth="1"/>
    <col min="7921" max="7921" width="10.140625" style="2" customWidth="1"/>
    <col min="7922" max="8170" width="11.42578125" style="2"/>
    <col min="8171" max="8171" width="19" style="2" customWidth="1"/>
    <col min="8172" max="8172" width="11.28515625" style="2" customWidth="1"/>
    <col min="8173" max="8173" width="11.140625" style="2" customWidth="1"/>
    <col min="8174" max="8174" width="11" style="2" customWidth="1"/>
    <col min="8175" max="8175" width="11.7109375" style="2" customWidth="1"/>
    <col min="8176" max="8176" width="10.5703125" style="2" customWidth="1"/>
    <col min="8177" max="8177" width="10.140625" style="2" customWidth="1"/>
    <col min="8178" max="8426" width="11.42578125" style="2"/>
    <col min="8427" max="8427" width="19" style="2" customWidth="1"/>
    <col min="8428" max="8428" width="11.28515625" style="2" customWidth="1"/>
    <col min="8429" max="8429" width="11.140625" style="2" customWidth="1"/>
    <col min="8430" max="8430" width="11" style="2" customWidth="1"/>
    <col min="8431" max="8431" width="11.7109375" style="2" customWidth="1"/>
    <col min="8432" max="8432" width="10.5703125" style="2" customWidth="1"/>
    <col min="8433" max="8433" width="10.140625" style="2" customWidth="1"/>
    <col min="8434" max="8682" width="11.42578125" style="2"/>
    <col min="8683" max="8683" width="19" style="2" customWidth="1"/>
    <col min="8684" max="8684" width="11.28515625" style="2" customWidth="1"/>
    <col min="8685" max="8685" width="11.140625" style="2" customWidth="1"/>
    <col min="8686" max="8686" width="11" style="2" customWidth="1"/>
    <col min="8687" max="8687" width="11.7109375" style="2" customWidth="1"/>
    <col min="8688" max="8688" width="10.5703125" style="2" customWidth="1"/>
    <col min="8689" max="8689" width="10.140625" style="2" customWidth="1"/>
    <col min="8690" max="8938" width="11.42578125" style="2"/>
    <col min="8939" max="8939" width="19" style="2" customWidth="1"/>
    <col min="8940" max="8940" width="11.28515625" style="2" customWidth="1"/>
    <col min="8941" max="8941" width="11.140625" style="2" customWidth="1"/>
    <col min="8942" max="8942" width="11" style="2" customWidth="1"/>
    <col min="8943" max="8943" width="11.7109375" style="2" customWidth="1"/>
    <col min="8944" max="8944" width="10.5703125" style="2" customWidth="1"/>
    <col min="8945" max="8945" width="10.140625" style="2" customWidth="1"/>
    <col min="8946" max="9194" width="11.42578125" style="2"/>
    <col min="9195" max="9195" width="19" style="2" customWidth="1"/>
    <col min="9196" max="9196" width="11.28515625" style="2" customWidth="1"/>
    <col min="9197" max="9197" width="11.140625" style="2" customWidth="1"/>
    <col min="9198" max="9198" width="11" style="2" customWidth="1"/>
    <col min="9199" max="9199" width="11.7109375" style="2" customWidth="1"/>
    <col min="9200" max="9200" width="10.5703125" style="2" customWidth="1"/>
    <col min="9201" max="9201" width="10.140625" style="2" customWidth="1"/>
    <col min="9202" max="9450" width="11.42578125" style="2"/>
    <col min="9451" max="9451" width="19" style="2" customWidth="1"/>
    <col min="9452" max="9452" width="11.28515625" style="2" customWidth="1"/>
    <col min="9453" max="9453" width="11.140625" style="2" customWidth="1"/>
    <col min="9454" max="9454" width="11" style="2" customWidth="1"/>
    <col min="9455" max="9455" width="11.7109375" style="2" customWidth="1"/>
    <col min="9456" max="9456" width="10.5703125" style="2" customWidth="1"/>
    <col min="9457" max="9457" width="10.140625" style="2" customWidth="1"/>
    <col min="9458" max="9706" width="11.42578125" style="2"/>
    <col min="9707" max="9707" width="19" style="2" customWidth="1"/>
    <col min="9708" max="9708" width="11.28515625" style="2" customWidth="1"/>
    <col min="9709" max="9709" width="11.140625" style="2" customWidth="1"/>
    <col min="9710" max="9710" width="11" style="2" customWidth="1"/>
    <col min="9711" max="9711" width="11.7109375" style="2" customWidth="1"/>
    <col min="9712" max="9712" width="10.5703125" style="2" customWidth="1"/>
    <col min="9713" max="9713" width="10.140625" style="2" customWidth="1"/>
    <col min="9714" max="9962" width="11.42578125" style="2"/>
    <col min="9963" max="9963" width="19" style="2" customWidth="1"/>
    <col min="9964" max="9964" width="11.28515625" style="2" customWidth="1"/>
    <col min="9965" max="9965" width="11.140625" style="2" customWidth="1"/>
    <col min="9966" max="9966" width="11" style="2" customWidth="1"/>
    <col min="9967" max="9967" width="11.7109375" style="2" customWidth="1"/>
    <col min="9968" max="9968" width="10.5703125" style="2" customWidth="1"/>
    <col min="9969" max="9969" width="10.140625" style="2" customWidth="1"/>
    <col min="9970" max="10218" width="11.42578125" style="2"/>
    <col min="10219" max="10219" width="19" style="2" customWidth="1"/>
    <col min="10220" max="10220" width="11.28515625" style="2" customWidth="1"/>
    <col min="10221" max="10221" width="11.140625" style="2" customWidth="1"/>
    <col min="10222" max="10222" width="11" style="2" customWidth="1"/>
    <col min="10223" max="10223" width="11.7109375" style="2" customWidth="1"/>
    <col min="10224" max="10224" width="10.5703125" style="2" customWidth="1"/>
    <col min="10225" max="10225" width="10.140625" style="2" customWidth="1"/>
    <col min="10226" max="10474" width="11.42578125" style="2"/>
    <col min="10475" max="10475" width="19" style="2" customWidth="1"/>
    <col min="10476" max="10476" width="11.28515625" style="2" customWidth="1"/>
    <col min="10477" max="10477" width="11.140625" style="2" customWidth="1"/>
    <col min="10478" max="10478" width="11" style="2" customWidth="1"/>
    <col min="10479" max="10479" width="11.7109375" style="2" customWidth="1"/>
    <col min="10480" max="10480" width="10.5703125" style="2" customWidth="1"/>
    <col min="10481" max="10481" width="10.140625" style="2" customWidth="1"/>
    <col min="10482" max="10730" width="11.42578125" style="2"/>
    <col min="10731" max="10731" width="19" style="2" customWidth="1"/>
    <col min="10732" max="10732" width="11.28515625" style="2" customWidth="1"/>
    <col min="10733" max="10733" width="11.140625" style="2" customWidth="1"/>
    <col min="10734" max="10734" width="11" style="2" customWidth="1"/>
    <col min="10735" max="10735" width="11.7109375" style="2" customWidth="1"/>
    <col min="10736" max="10736" width="10.5703125" style="2" customWidth="1"/>
    <col min="10737" max="10737" width="10.140625" style="2" customWidth="1"/>
    <col min="10738" max="10986" width="11.42578125" style="2"/>
    <col min="10987" max="10987" width="19" style="2" customWidth="1"/>
    <col min="10988" max="10988" width="11.28515625" style="2" customWidth="1"/>
    <col min="10989" max="10989" width="11.140625" style="2" customWidth="1"/>
    <col min="10990" max="10990" width="11" style="2" customWidth="1"/>
    <col min="10991" max="10991" width="11.7109375" style="2" customWidth="1"/>
    <col min="10992" max="10992" width="10.5703125" style="2" customWidth="1"/>
    <col min="10993" max="10993" width="10.140625" style="2" customWidth="1"/>
    <col min="10994" max="11242" width="11.42578125" style="2"/>
    <col min="11243" max="11243" width="19" style="2" customWidth="1"/>
    <col min="11244" max="11244" width="11.28515625" style="2" customWidth="1"/>
    <col min="11245" max="11245" width="11.140625" style="2" customWidth="1"/>
    <col min="11246" max="11246" width="11" style="2" customWidth="1"/>
    <col min="11247" max="11247" width="11.7109375" style="2" customWidth="1"/>
    <col min="11248" max="11248" width="10.5703125" style="2" customWidth="1"/>
    <col min="11249" max="11249" width="10.140625" style="2" customWidth="1"/>
    <col min="11250" max="11498" width="11.42578125" style="2"/>
    <col min="11499" max="11499" width="19" style="2" customWidth="1"/>
    <col min="11500" max="11500" width="11.28515625" style="2" customWidth="1"/>
    <col min="11501" max="11501" width="11.140625" style="2" customWidth="1"/>
    <col min="11502" max="11502" width="11" style="2" customWidth="1"/>
    <col min="11503" max="11503" width="11.7109375" style="2" customWidth="1"/>
    <col min="11504" max="11504" width="10.5703125" style="2" customWidth="1"/>
    <col min="11505" max="11505" width="10.140625" style="2" customWidth="1"/>
    <col min="11506" max="11754" width="11.42578125" style="2"/>
    <col min="11755" max="11755" width="19" style="2" customWidth="1"/>
    <col min="11756" max="11756" width="11.28515625" style="2" customWidth="1"/>
    <col min="11757" max="11757" width="11.140625" style="2" customWidth="1"/>
    <col min="11758" max="11758" width="11" style="2" customWidth="1"/>
    <col min="11759" max="11759" width="11.7109375" style="2" customWidth="1"/>
    <col min="11760" max="11760" width="10.5703125" style="2" customWidth="1"/>
    <col min="11761" max="11761" width="10.140625" style="2" customWidth="1"/>
    <col min="11762" max="12010" width="11.42578125" style="2"/>
    <col min="12011" max="12011" width="19" style="2" customWidth="1"/>
    <col min="12012" max="12012" width="11.28515625" style="2" customWidth="1"/>
    <col min="12013" max="12013" width="11.140625" style="2" customWidth="1"/>
    <col min="12014" max="12014" width="11" style="2" customWidth="1"/>
    <col min="12015" max="12015" width="11.7109375" style="2" customWidth="1"/>
    <col min="12016" max="12016" width="10.5703125" style="2" customWidth="1"/>
    <col min="12017" max="12017" width="10.140625" style="2" customWidth="1"/>
    <col min="12018" max="12266" width="11.42578125" style="2"/>
    <col min="12267" max="12267" width="19" style="2" customWidth="1"/>
    <col min="12268" max="12268" width="11.28515625" style="2" customWidth="1"/>
    <col min="12269" max="12269" width="11.140625" style="2" customWidth="1"/>
    <col min="12270" max="12270" width="11" style="2" customWidth="1"/>
    <col min="12271" max="12271" width="11.7109375" style="2" customWidth="1"/>
    <col min="12272" max="12272" width="10.5703125" style="2" customWidth="1"/>
    <col min="12273" max="12273" width="10.140625" style="2" customWidth="1"/>
    <col min="12274" max="12522" width="11.42578125" style="2"/>
    <col min="12523" max="12523" width="19" style="2" customWidth="1"/>
    <col min="12524" max="12524" width="11.28515625" style="2" customWidth="1"/>
    <col min="12525" max="12525" width="11.140625" style="2" customWidth="1"/>
    <col min="12526" max="12526" width="11" style="2" customWidth="1"/>
    <col min="12527" max="12527" width="11.7109375" style="2" customWidth="1"/>
    <col min="12528" max="12528" width="10.5703125" style="2" customWidth="1"/>
    <col min="12529" max="12529" width="10.140625" style="2" customWidth="1"/>
    <col min="12530" max="12778" width="11.42578125" style="2"/>
    <col min="12779" max="12779" width="19" style="2" customWidth="1"/>
    <col min="12780" max="12780" width="11.28515625" style="2" customWidth="1"/>
    <col min="12781" max="12781" width="11.140625" style="2" customWidth="1"/>
    <col min="12782" max="12782" width="11" style="2" customWidth="1"/>
    <col min="12783" max="12783" width="11.7109375" style="2" customWidth="1"/>
    <col min="12784" max="12784" width="10.5703125" style="2" customWidth="1"/>
    <col min="12785" max="12785" width="10.140625" style="2" customWidth="1"/>
    <col min="12786" max="13034" width="11.42578125" style="2"/>
    <col min="13035" max="13035" width="19" style="2" customWidth="1"/>
    <col min="13036" max="13036" width="11.28515625" style="2" customWidth="1"/>
    <col min="13037" max="13037" width="11.140625" style="2" customWidth="1"/>
    <col min="13038" max="13038" width="11" style="2" customWidth="1"/>
    <col min="13039" max="13039" width="11.7109375" style="2" customWidth="1"/>
    <col min="13040" max="13040" width="10.5703125" style="2" customWidth="1"/>
    <col min="13041" max="13041" width="10.140625" style="2" customWidth="1"/>
    <col min="13042" max="13290" width="11.42578125" style="2"/>
    <col min="13291" max="13291" width="19" style="2" customWidth="1"/>
    <col min="13292" max="13292" width="11.28515625" style="2" customWidth="1"/>
    <col min="13293" max="13293" width="11.140625" style="2" customWidth="1"/>
    <col min="13294" max="13294" width="11" style="2" customWidth="1"/>
    <col min="13295" max="13295" width="11.7109375" style="2" customWidth="1"/>
    <col min="13296" max="13296" width="10.5703125" style="2" customWidth="1"/>
    <col min="13297" max="13297" width="10.140625" style="2" customWidth="1"/>
    <col min="13298" max="13546" width="11.42578125" style="2"/>
    <col min="13547" max="13547" width="19" style="2" customWidth="1"/>
    <col min="13548" max="13548" width="11.28515625" style="2" customWidth="1"/>
    <col min="13549" max="13549" width="11.140625" style="2" customWidth="1"/>
    <col min="13550" max="13550" width="11" style="2" customWidth="1"/>
    <col min="13551" max="13551" width="11.7109375" style="2" customWidth="1"/>
    <col min="13552" max="13552" width="10.5703125" style="2" customWidth="1"/>
    <col min="13553" max="13553" width="10.140625" style="2" customWidth="1"/>
    <col min="13554" max="13802" width="11.42578125" style="2"/>
    <col min="13803" max="13803" width="19" style="2" customWidth="1"/>
    <col min="13804" max="13804" width="11.28515625" style="2" customWidth="1"/>
    <col min="13805" max="13805" width="11.140625" style="2" customWidth="1"/>
    <col min="13806" max="13806" width="11" style="2" customWidth="1"/>
    <col min="13807" max="13807" width="11.7109375" style="2" customWidth="1"/>
    <col min="13808" max="13808" width="10.5703125" style="2" customWidth="1"/>
    <col min="13809" max="13809" width="10.140625" style="2" customWidth="1"/>
    <col min="13810" max="14058" width="11.42578125" style="2"/>
    <col min="14059" max="14059" width="19" style="2" customWidth="1"/>
    <col min="14060" max="14060" width="11.28515625" style="2" customWidth="1"/>
    <col min="14061" max="14061" width="11.140625" style="2" customWidth="1"/>
    <col min="14062" max="14062" width="11" style="2" customWidth="1"/>
    <col min="14063" max="14063" width="11.7109375" style="2" customWidth="1"/>
    <col min="14064" max="14064" width="10.5703125" style="2" customWidth="1"/>
    <col min="14065" max="14065" width="10.140625" style="2" customWidth="1"/>
    <col min="14066" max="14314" width="11.42578125" style="2"/>
    <col min="14315" max="14315" width="19" style="2" customWidth="1"/>
    <col min="14316" max="14316" width="11.28515625" style="2" customWidth="1"/>
    <col min="14317" max="14317" width="11.140625" style="2" customWidth="1"/>
    <col min="14318" max="14318" width="11" style="2" customWidth="1"/>
    <col min="14319" max="14319" width="11.7109375" style="2" customWidth="1"/>
    <col min="14320" max="14320" width="10.5703125" style="2" customWidth="1"/>
    <col min="14321" max="14321" width="10.140625" style="2" customWidth="1"/>
    <col min="14322" max="14570" width="11.42578125" style="2"/>
    <col min="14571" max="14571" width="19" style="2" customWidth="1"/>
    <col min="14572" max="14572" width="11.28515625" style="2" customWidth="1"/>
    <col min="14573" max="14573" width="11.140625" style="2" customWidth="1"/>
    <col min="14574" max="14574" width="11" style="2" customWidth="1"/>
    <col min="14575" max="14575" width="11.7109375" style="2" customWidth="1"/>
    <col min="14576" max="14576" width="10.5703125" style="2" customWidth="1"/>
    <col min="14577" max="14577" width="10.140625" style="2" customWidth="1"/>
    <col min="14578" max="14826" width="11.42578125" style="2"/>
    <col min="14827" max="14827" width="19" style="2" customWidth="1"/>
    <col min="14828" max="14828" width="11.28515625" style="2" customWidth="1"/>
    <col min="14829" max="14829" width="11.140625" style="2" customWidth="1"/>
    <col min="14830" max="14830" width="11" style="2" customWidth="1"/>
    <col min="14831" max="14831" width="11.7109375" style="2" customWidth="1"/>
    <col min="14832" max="14832" width="10.5703125" style="2" customWidth="1"/>
    <col min="14833" max="14833" width="10.140625" style="2" customWidth="1"/>
    <col min="14834" max="15082" width="11.42578125" style="2"/>
    <col min="15083" max="15083" width="19" style="2" customWidth="1"/>
    <col min="15084" max="15084" width="11.28515625" style="2" customWidth="1"/>
    <col min="15085" max="15085" width="11.140625" style="2" customWidth="1"/>
    <col min="15086" max="15086" width="11" style="2" customWidth="1"/>
    <col min="15087" max="15087" width="11.7109375" style="2" customWidth="1"/>
    <col min="15088" max="15088" width="10.5703125" style="2" customWidth="1"/>
    <col min="15089" max="15089" width="10.140625" style="2" customWidth="1"/>
    <col min="15090" max="15338" width="11.42578125" style="2"/>
    <col min="15339" max="15339" width="19" style="2" customWidth="1"/>
    <col min="15340" max="15340" width="11.28515625" style="2" customWidth="1"/>
    <col min="15341" max="15341" width="11.140625" style="2" customWidth="1"/>
    <col min="15342" max="15342" width="11" style="2" customWidth="1"/>
    <col min="15343" max="15343" width="11.7109375" style="2" customWidth="1"/>
    <col min="15344" max="15344" width="10.5703125" style="2" customWidth="1"/>
    <col min="15345" max="15345" width="10.140625" style="2" customWidth="1"/>
    <col min="15346" max="15594" width="11.42578125" style="2"/>
    <col min="15595" max="15595" width="19" style="2" customWidth="1"/>
    <col min="15596" max="15596" width="11.28515625" style="2" customWidth="1"/>
    <col min="15597" max="15597" width="11.140625" style="2" customWidth="1"/>
    <col min="15598" max="15598" width="11" style="2" customWidth="1"/>
    <col min="15599" max="15599" width="11.7109375" style="2" customWidth="1"/>
    <col min="15600" max="15600" width="10.5703125" style="2" customWidth="1"/>
    <col min="15601" max="15601" width="10.140625" style="2" customWidth="1"/>
    <col min="15602" max="15850" width="11.42578125" style="2"/>
    <col min="15851" max="15851" width="19" style="2" customWidth="1"/>
    <col min="15852" max="15852" width="11.28515625" style="2" customWidth="1"/>
    <col min="15853" max="15853" width="11.140625" style="2" customWidth="1"/>
    <col min="15854" max="15854" width="11" style="2" customWidth="1"/>
    <col min="15855" max="15855" width="11.7109375" style="2" customWidth="1"/>
    <col min="15856" max="15856" width="10.5703125" style="2" customWidth="1"/>
    <col min="15857" max="15857" width="10.140625" style="2" customWidth="1"/>
    <col min="15858" max="16106" width="11.42578125" style="2"/>
    <col min="16107" max="16107" width="19" style="2" customWidth="1"/>
    <col min="16108" max="16108" width="11.28515625" style="2" customWidth="1"/>
    <col min="16109" max="16109" width="11.140625" style="2" customWidth="1"/>
    <col min="16110" max="16110" width="11" style="2" customWidth="1"/>
    <col min="16111" max="16111" width="11.7109375" style="2" customWidth="1"/>
    <col min="16112" max="16112" width="10.5703125" style="2" customWidth="1"/>
    <col min="16113" max="16113" width="10.140625" style="2" customWidth="1"/>
    <col min="16114" max="16384" width="11.42578125" style="2"/>
  </cols>
  <sheetData>
    <row r="5" spans="1:21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1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1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21">
      <c r="A9" s="4" t="s">
        <v>3</v>
      </c>
      <c r="B9" s="5"/>
      <c r="C9" s="6"/>
      <c r="D9" s="7"/>
      <c r="E9" s="8" t="s">
        <v>4</v>
      </c>
      <c r="F9" s="6" t="s">
        <v>4</v>
      </c>
      <c r="G9" s="7"/>
      <c r="H9" s="8" t="s">
        <v>5</v>
      </c>
      <c r="I9" s="9" t="s">
        <v>6</v>
      </c>
      <c r="J9" s="7" t="s">
        <v>7</v>
      </c>
      <c r="K9" s="4" t="s">
        <v>8</v>
      </c>
      <c r="L9" s="4" t="s">
        <v>9</v>
      </c>
      <c r="M9" s="4" t="s">
        <v>10</v>
      </c>
    </row>
    <row r="10" spans="1:21">
      <c r="A10" s="10"/>
      <c r="B10" s="11" t="s">
        <v>11</v>
      </c>
      <c r="C10" s="12" t="s">
        <v>12</v>
      </c>
      <c r="D10" s="13" t="s">
        <v>13</v>
      </c>
      <c r="E10" s="14" t="s">
        <v>14</v>
      </c>
      <c r="F10" s="12" t="s">
        <v>15</v>
      </c>
      <c r="G10" s="13" t="s">
        <v>7</v>
      </c>
      <c r="H10" s="14" t="s">
        <v>16</v>
      </c>
      <c r="I10" s="15"/>
      <c r="J10" s="13" t="s">
        <v>17</v>
      </c>
      <c r="K10" s="10"/>
      <c r="L10" s="10"/>
      <c r="M10" s="10"/>
    </row>
    <row r="11" spans="1:21">
      <c r="A11" s="10"/>
      <c r="B11" s="11" t="s">
        <v>18</v>
      </c>
      <c r="C11" s="12" t="s">
        <v>19</v>
      </c>
      <c r="D11" s="13" t="s">
        <v>14</v>
      </c>
      <c r="E11" s="14" t="s">
        <v>20</v>
      </c>
      <c r="F11" s="12" t="s">
        <v>21</v>
      </c>
      <c r="G11" s="13" t="s">
        <v>22</v>
      </c>
      <c r="H11" s="14" t="s">
        <v>23</v>
      </c>
      <c r="I11" s="15"/>
      <c r="J11" s="13" t="s">
        <v>24</v>
      </c>
      <c r="K11" s="10"/>
      <c r="L11" s="10"/>
      <c r="M11" s="10"/>
    </row>
    <row r="12" spans="1:21">
      <c r="A12" s="10"/>
      <c r="B12" s="11" t="s">
        <v>25</v>
      </c>
      <c r="C12" s="12" t="s">
        <v>26</v>
      </c>
      <c r="D12" s="13" t="s">
        <v>27</v>
      </c>
      <c r="E12" s="14" t="s">
        <v>28</v>
      </c>
      <c r="F12" s="12" t="s">
        <v>29</v>
      </c>
      <c r="G12" s="13" t="s">
        <v>30</v>
      </c>
      <c r="H12" s="14" t="s">
        <v>31</v>
      </c>
      <c r="I12" s="15"/>
      <c r="J12" s="13" t="s">
        <v>14</v>
      </c>
      <c r="K12" s="10"/>
      <c r="L12" s="10"/>
      <c r="M12" s="10"/>
    </row>
    <row r="13" spans="1:21">
      <c r="A13" s="10"/>
      <c r="B13" s="11"/>
      <c r="C13" s="16"/>
      <c r="D13" s="13" t="s">
        <v>32</v>
      </c>
      <c r="E13" s="14" t="s">
        <v>33</v>
      </c>
      <c r="F13" s="12" t="s">
        <v>34</v>
      </c>
      <c r="G13" s="13" t="s">
        <v>35</v>
      </c>
      <c r="H13" s="14" t="s">
        <v>36</v>
      </c>
      <c r="I13" s="15"/>
      <c r="J13" s="13" t="s">
        <v>27</v>
      </c>
      <c r="K13" s="10"/>
      <c r="L13" s="10"/>
      <c r="M13" s="10"/>
    </row>
    <row r="14" spans="1:21">
      <c r="A14" s="17"/>
      <c r="B14" s="18"/>
      <c r="C14" s="19"/>
      <c r="D14" s="20"/>
      <c r="E14" s="21"/>
      <c r="F14" s="19"/>
      <c r="G14" s="20"/>
      <c r="H14" s="22" t="s">
        <v>37</v>
      </c>
      <c r="I14" s="23"/>
      <c r="J14" s="24" t="s">
        <v>32</v>
      </c>
      <c r="K14" s="17"/>
      <c r="L14" s="17"/>
      <c r="M14" s="17"/>
    </row>
    <row r="15" spans="1:21" ht="18.75" customHeight="1">
      <c r="A15" s="25" t="s">
        <v>38</v>
      </c>
      <c r="B15" s="26">
        <f>B35</f>
        <v>91584467.700406969</v>
      </c>
      <c r="C15" s="26">
        <f t="shared" ref="C15:L15" si="0">C35</f>
        <v>17151003.201504454</v>
      </c>
      <c r="D15" s="26">
        <f t="shared" si="0"/>
        <v>6151154.6000000006</v>
      </c>
      <c r="E15" s="26">
        <f t="shared" si="0"/>
        <v>413.74</v>
      </c>
      <c r="F15" s="26">
        <f t="shared" si="0"/>
        <v>3097449.3176648128</v>
      </c>
      <c r="G15" s="26">
        <f t="shared" si="0"/>
        <v>6742417.7443022076</v>
      </c>
      <c r="H15" s="26">
        <f t="shared" si="0"/>
        <v>8934713.8800604865</v>
      </c>
      <c r="I15" s="26">
        <f t="shared" si="0"/>
        <v>0</v>
      </c>
      <c r="J15" s="26">
        <f t="shared" si="0"/>
        <v>735559.62483313796</v>
      </c>
      <c r="K15" s="26">
        <f t="shared" si="0"/>
        <v>0</v>
      </c>
      <c r="L15" s="26">
        <f t="shared" si="0"/>
        <v>8701862.7362276055</v>
      </c>
      <c r="M15" s="27">
        <f>SUM(B15:L15)</f>
        <v>143099042.54499966</v>
      </c>
      <c r="N15" s="28"/>
      <c r="O15" s="29"/>
      <c r="P15" s="29"/>
      <c r="Q15" s="29"/>
      <c r="R15" s="29"/>
      <c r="S15" s="29"/>
      <c r="T15" s="29"/>
      <c r="U15" s="30"/>
    </row>
    <row r="16" spans="1:21" ht="18.75" customHeight="1">
      <c r="A16" s="25" t="s">
        <v>39</v>
      </c>
      <c r="B16" s="26">
        <f>B47</f>
        <v>51437721.639007464</v>
      </c>
      <c r="C16" s="26">
        <f>C47</f>
        <v>10214836.531581627</v>
      </c>
      <c r="D16" s="26">
        <f t="shared" ref="D16:L16" si="1">D47</f>
        <v>0</v>
      </c>
      <c r="E16" s="26">
        <f t="shared" si="1"/>
        <v>0</v>
      </c>
      <c r="F16" s="26">
        <f t="shared" si="1"/>
        <v>1739658.9159000844</v>
      </c>
      <c r="G16" s="26">
        <f t="shared" si="1"/>
        <v>4015665.6888525914</v>
      </c>
      <c r="H16" s="26">
        <f>H47</f>
        <v>1757287.4481766578</v>
      </c>
      <c r="I16" s="26">
        <f>I47</f>
        <v>0</v>
      </c>
      <c r="J16" s="26">
        <f t="shared" si="1"/>
        <v>0</v>
      </c>
      <c r="K16" s="26">
        <f t="shared" si="1"/>
        <v>0</v>
      </c>
      <c r="L16" s="26">
        <f t="shared" si="1"/>
        <v>7049744.3266634401</v>
      </c>
      <c r="M16" s="27">
        <f>SUM(B16:L16)</f>
        <v>76214914.550181851</v>
      </c>
      <c r="N16" s="28"/>
      <c r="O16" s="29"/>
      <c r="P16" s="29"/>
      <c r="Q16" s="29"/>
      <c r="R16" s="29"/>
      <c r="S16" s="29"/>
      <c r="T16" s="29"/>
      <c r="U16" s="30"/>
    </row>
    <row r="17" spans="1:21" ht="18.75" customHeight="1">
      <c r="A17" s="25" t="s">
        <v>40</v>
      </c>
      <c r="B17" s="26">
        <f>B59</f>
        <v>52635795.056637481</v>
      </c>
      <c r="C17" s="26">
        <f t="shared" ref="C17:L17" si="2">C59</f>
        <v>9949420.2674009353</v>
      </c>
      <c r="D17" s="26">
        <f t="shared" si="2"/>
        <v>0</v>
      </c>
      <c r="E17" s="26">
        <f t="shared" si="2"/>
        <v>369.4</v>
      </c>
      <c r="F17" s="26">
        <f t="shared" si="2"/>
        <v>1780178.5780560062</v>
      </c>
      <c r="G17" s="26">
        <f t="shared" si="2"/>
        <v>3911325.0092892344</v>
      </c>
      <c r="H17" s="26">
        <f>H59</f>
        <v>1608546.9175399099</v>
      </c>
      <c r="I17" s="26">
        <f>I59</f>
        <v>0</v>
      </c>
      <c r="J17" s="26">
        <f t="shared" si="2"/>
        <v>0</v>
      </c>
      <c r="K17" s="26">
        <f t="shared" si="2"/>
        <v>0</v>
      </c>
      <c r="L17" s="26">
        <f t="shared" si="2"/>
        <v>7006182.4785284977</v>
      </c>
      <c r="M17" s="27">
        <f>SUM(B17:L17)</f>
        <v>76891817.707452059</v>
      </c>
      <c r="N17" s="28"/>
      <c r="O17" s="29"/>
      <c r="P17" s="29"/>
      <c r="Q17" s="29"/>
      <c r="R17" s="29"/>
      <c r="S17" s="29"/>
      <c r="T17" s="29"/>
      <c r="U17" s="30"/>
    </row>
    <row r="18" spans="1:21" ht="18.75" customHeight="1">
      <c r="A18" s="25" t="s">
        <v>41</v>
      </c>
      <c r="B18" s="26">
        <f>B71</f>
        <v>136291780.23988593</v>
      </c>
      <c r="C18" s="26">
        <f t="shared" ref="C18:L18" si="3">C71</f>
        <v>22084385.04213351</v>
      </c>
      <c r="D18" s="26">
        <f t="shared" si="3"/>
        <v>687939.8</v>
      </c>
      <c r="E18" s="26">
        <f t="shared" si="3"/>
        <v>411.27</v>
      </c>
      <c r="F18" s="26">
        <f t="shared" si="3"/>
        <v>4609481.1959635541</v>
      </c>
      <c r="G18" s="26">
        <f t="shared" si="3"/>
        <v>8681833.2333482299</v>
      </c>
      <c r="H18" s="26">
        <f>H71</f>
        <v>10163901.291420091</v>
      </c>
      <c r="I18" s="26">
        <f>I71</f>
        <v>0</v>
      </c>
      <c r="J18" s="26">
        <f t="shared" si="3"/>
        <v>80554.975166862001</v>
      </c>
      <c r="K18" s="26">
        <f t="shared" si="3"/>
        <v>106592648.3647804</v>
      </c>
      <c r="L18" s="26">
        <f t="shared" si="3"/>
        <v>13002259.690910839</v>
      </c>
      <c r="M18" s="27">
        <f>SUM(B18:L18)</f>
        <v>302195195.10360944</v>
      </c>
      <c r="N18" s="28"/>
      <c r="O18" s="29"/>
      <c r="P18" s="29"/>
      <c r="Q18" s="29"/>
      <c r="R18" s="29"/>
      <c r="S18" s="29"/>
      <c r="T18" s="29"/>
      <c r="U18" s="30"/>
    </row>
    <row r="19" spans="1:21" ht="18.75" customHeight="1">
      <c r="A19" s="25" t="s">
        <v>42</v>
      </c>
      <c r="B19" s="26">
        <f>B83</f>
        <v>30928537.465966165</v>
      </c>
      <c r="C19" s="26">
        <f t="shared" ref="C19:J19" si="4">C83</f>
        <v>8840380.0469005406</v>
      </c>
      <c r="D19" s="26">
        <f t="shared" si="4"/>
        <v>0</v>
      </c>
      <c r="E19" s="26">
        <f t="shared" si="4"/>
        <v>0</v>
      </c>
      <c r="F19" s="26">
        <f t="shared" si="4"/>
        <v>1046024.2842018703</v>
      </c>
      <c r="G19" s="26">
        <f t="shared" si="4"/>
        <v>3475338.1242077379</v>
      </c>
      <c r="H19" s="26">
        <f>H83</f>
        <v>450381.66280285094</v>
      </c>
      <c r="I19" s="26">
        <f>I83</f>
        <v>0</v>
      </c>
      <c r="J19" s="26">
        <f t="shared" si="4"/>
        <v>0</v>
      </c>
      <c r="K19" s="26">
        <f>K83</f>
        <v>3026618</v>
      </c>
      <c r="L19" s="26">
        <f>L83</f>
        <v>7093623.7676696237</v>
      </c>
      <c r="M19" s="27">
        <f>SUM(B19:L19)</f>
        <v>54860903.351748787</v>
      </c>
      <c r="N19" s="28"/>
      <c r="O19" s="29"/>
      <c r="P19" s="29"/>
      <c r="Q19" s="29"/>
      <c r="R19" s="29"/>
      <c r="S19" s="29"/>
      <c r="T19" s="29"/>
      <c r="U19" s="30"/>
    </row>
    <row r="20" spans="1:21" ht="18.75" customHeight="1">
      <c r="A20" s="31" t="s">
        <v>10</v>
      </c>
      <c r="B20" s="32">
        <f>SUM(B15:B19)</f>
        <v>362878302.10190398</v>
      </c>
      <c r="C20" s="32">
        <f t="shared" ref="C20:L20" si="5">SUM(C15:C19)</f>
        <v>68240025.089521065</v>
      </c>
      <c r="D20" s="32">
        <f t="shared" si="5"/>
        <v>6839094.4000000004</v>
      </c>
      <c r="E20" s="32">
        <f t="shared" si="5"/>
        <v>1194.4099999999999</v>
      </c>
      <c r="F20" s="32">
        <f t="shared" si="5"/>
        <v>12272792.291786328</v>
      </c>
      <c r="G20" s="32">
        <f t="shared" si="5"/>
        <v>26826579.800000001</v>
      </c>
      <c r="H20" s="32">
        <f t="shared" si="5"/>
        <v>22914831.199999996</v>
      </c>
      <c r="I20" s="32">
        <f>SUM(I15:I19)</f>
        <v>0</v>
      </c>
      <c r="J20" s="32">
        <f t="shared" si="5"/>
        <v>816114.6</v>
      </c>
      <c r="K20" s="32">
        <f t="shared" si="5"/>
        <v>109619266.3647804</v>
      </c>
      <c r="L20" s="32">
        <f t="shared" si="5"/>
        <v>42853673.000000007</v>
      </c>
      <c r="M20" s="32">
        <f>SUM(M15:M19)</f>
        <v>653261873.25799191</v>
      </c>
      <c r="N20" s="28"/>
      <c r="O20" s="30"/>
      <c r="U20" s="30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1" hidden="1">
      <c r="A22" s="3"/>
      <c r="B22" s="33">
        <f>B20-[1]Acumulado.!B233</f>
        <v>-851428060.86868572</v>
      </c>
      <c r="C22" s="33">
        <f>C20-[1]Acumulado.!D233</f>
        <v>-158243869.06832922</v>
      </c>
      <c r="D22" s="33">
        <f>D20-[1]Acumulado.!F233</f>
        <v>-17525482.400000006</v>
      </c>
      <c r="E22" s="33">
        <f>E20-[1]Acumulado.!G233</f>
        <v>-5742.38</v>
      </c>
      <c r="F22" s="33">
        <f>F20-[1]Acumulado.!H233</f>
        <v>-26934608.51715292</v>
      </c>
      <c r="G22" s="33">
        <f>G20-[1]Acumulado.!I233</f>
        <v>-36051384.600000009</v>
      </c>
      <c r="H22" s="33">
        <f>H20-[1]Acumulado.!K233</f>
        <v>-40082552</v>
      </c>
      <c r="I22" s="33"/>
      <c r="J22" s="33">
        <f>J20-[1]Acumulado.!M233</f>
        <v>-1632230</v>
      </c>
      <c r="K22" s="33">
        <f>K20-[1]Acumulado.!O233</f>
        <v>-44480603.835219622</v>
      </c>
      <c r="L22" s="33"/>
      <c r="M22" s="33">
        <f>M20-[1]Acumulado.!P233</f>
        <v>-1388890717.0450401</v>
      </c>
      <c r="N22" s="28">
        <f>M22-K22</f>
        <v>-1344410113.2098205</v>
      </c>
    </row>
    <row r="23" spans="1:21" hidden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1" hidden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6" spans="1:21" ht="12.75" customHeight="1">
      <c r="A26" s="4" t="s">
        <v>43</v>
      </c>
      <c r="B26" s="5"/>
      <c r="C26" s="6"/>
      <c r="D26" s="7"/>
      <c r="E26" s="8" t="s">
        <v>4</v>
      </c>
      <c r="F26" s="6" t="s">
        <v>4</v>
      </c>
      <c r="G26" s="7"/>
      <c r="H26" s="8" t="s">
        <v>5</v>
      </c>
      <c r="I26" s="9" t="s">
        <v>6</v>
      </c>
      <c r="J26" s="7" t="s">
        <v>7</v>
      </c>
      <c r="K26" s="4" t="s">
        <v>8</v>
      </c>
      <c r="L26" s="4" t="s">
        <v>9</v>
      </c>
      <c r="M26" s="4" t="s">
        <v>10</v>
      </c>
    </row>
    <row r="27" spans="1:21" ht="12.75" customHeight="1">
      <c r="A27" s="10"/>
      <c r="B27" s="11" t="s">
        <v>11</v>
      </c>
      <c r="C27" s="12" t="s">
        <v>12</v>
      </c>
      <c r="D27" s="13" t="s">
        <v>13</v>
      </c>
      <c r="E27" s="14" t="s">
        <v>14</v>
      </c>
      <c r="F27" s="12" t="s">
        <v>15</v>
      </c>
      <c r="G27" s="13" t="s">
        <v>7</v>
      </c>
      <c r="H27" s="14" t="s">
        <v>16</v>
      </c>
      <c r="I27" s="15"/>
      <c r="J27" s="13" t="s">
        <v>17</v>
      </c>
      <c r="K27" s="10"/>
      <c r="L27" s="10"/>
      <c r="M27" s="10"/>
    </row>
    <row r="28" spans="1:21" ht="12.75" customHeight="1">
      <c r="A28" s="10"/>
      <c r="B28" s="11" t="s">
        <v>18</v>
      </c>
      <c r="C28" s="12" t="s">
        <v>19</v>
      </c>
      <c r="D28" s="13" t="s">
        <v>14</v>
      </c>
      <c r="E28" s="14" t="s">
        <v>20</v>
      </c>
      <c r="F28" s="12" t="s">
        <v>21</v>
      </c>
      <c r="G28" s="13" t="s">
        <v>22</v>
      </c>
      <c r="H28" s="14" t="s">
        <v>23</v>
      </c>
      <c r="I28" s="15"/>
      <c r="J28" s="13" t="s">
        <v>24</v>
      </c>
      <c r="K28" s="10"/>
      <c r="L28" s="10"/>
      <c r="M28" s="10"/>
    </row>
    <row r="29" spans="1:21" ht="12.75" customHeight="1">
      <c r="A29" s="10"/>
      <c r="B29" s="11" t="s">
        <v>25</v>
      </c>
      <c r="C29" s="12" t="s">
        <v>26</v>
      </c>
      <c r="D29" s="13" t="s">
        <v>27</v>
      </c>
      <c r="E29" s="14" t="s">
        <v>28</v>
      </c>
      <c r="F29" s="12" t="s">
        <v>29</v>
      </c>
      <c r="G29" s="13" t="s">
        <v>30</v>
      </c>
      <c r="H29" s="14" t="s">
        <v>31</v>
      </c>
      <c r="I29" s="15"/>
      <c r="J29" s="13" t="s">
        <v>14</v>
      </c>
      <c r="K29" s="10"/>
      <c r="L29" s="10"/>
      <c r="M29" s="10"/>
    </row>
    <row r="30" spans="1:21" ht="12.75" customHeight="1">
      <c r="A30" s="10"/>
      <c r="B30" s="11"/>
      <c r="C30" s="16"/>
      <c r="D30" s="13" t="s">
        <v>32</v>
      </c>
      <c r="E30" s="14" t="s">
        <v>33</v>
      </c>
      <c r="F30" s="12" t="s">
        <v>34</v>
      </c>
      <c r="G30" s="13" t="s">
        <v>35</v>
      </c>
      <c r="H30" s="14" t="s">
        <v>36</v>
      </c>
      <c r="I30" s="15"/>
      <c r="J30" s="13" t="s">
        <v>27</v>
      </c>
      <c r="K30" s="10"/>
      <c r="L30" s="10"/>
      <c r="M30" s="10"/>
    </row>
    <row r="31" spans="1:21" ht="12.75" customHeight="1">
      <c r="A31" s="17"/>
      <c r="B31" s="18"/>
      <c r="C31" s="19"/>
      <c r="D31" s="20"/>
      <c r="E31" s="21"/>
      <c r="F31" s="19"/>
      <c r="G31" s="20"/>
      <c r="H31" s="22" t="s">
        <v>37</v>
      </c>
      <c r="I31" s="23"/>
      <c r="J31" s="24" t="s">
        <v>32</v>
      </c>
      <c r="K31" s="17"/>
      <c r="L31" s="17"/>
      <c r="M31" s="17"/>
    </row>
    <row r="32" spans="1:21" ht="18.75" customHeight="1">
      <c r="A32" s="34" t="s">
        <v>44</v>
      </c>
      <c r="B32" s="35">
        <f>[1]Acumulado.!B120</f>
        <v>30390755.628556494</v>
      </c>
      <c r="C32" s="35">
        <f>[1]Acumulado.!D120</f>
        <v>5698544.8575748652</v>
      </c>
      <c r="D32" s="35">
        <f>[1]Acumulado.!F120</f>
        <v>1940308.2000000002</v>
      </c>
      <c r="E32" s="35">
        <f>[1]Acumulado.!G120</f>
        <v>0</v>
      </c>
      <c r="F32" s="35">
        <f>[1]Acumulado.!H120</f>
        <v>1003151.4059054382</v>
      </c>
      <c r="G32" s="35">
        <f>[1]Acumulado.!I120</f>
        <v>5618706.6455779765</v>
      </c>
      <c r="H32" s="35">
        <f>[1]Acumulado.!K120</f>
        <v>2649987.1899387632</v>
      </c>
      <c r="I32" s="35">
        <f>[1]Acumulado.!L120</f>
        <v>0</v>
      </c>
      <c r="J32" s="35">
        <f>[1]Acumulado.!M120</f>
        <v>245186.54161104601</v>
      </c>
      <c r="K32" s="35">
        <f>[1]Acumulado.!N120</f>
        <v>0</v>
      </c>
      <c r="L32" s="35">
        <f>[1]Acumulado.!O120</f>
        <v>2740794.1942169489</v>
      </c>
      <c r="M32" s="27">
        <f>SUM(B32:L32)</f>
        <v>50287434.663381532</v>
      </c>
    </row>
    <row r="33" spans="1:13" ht="18.75" customHeight="1">
      <c r="A33" s="34" t="s">
        <v>45</v>
      </c>
      <c r="B33" s="35">
        <f>[1]Acumulado.!B138</f>
        <v>32117043.061591331</v>
      </c>
      <c r="C33" s="35">
        <f>[1]Acumulado.!D138</f>
        <v>5952786.2770763515</v>
      </c>
      <c r="D33" s="35">
        <f>[1]Acumulado.!F138</f>
        <v>2192268.8000000003</v>
      </c>
      <c r="E33" s="35">
        <f>[1]Acumulado.!G138</f>
        <v>0.8</v>
      </c>
      <c r="F33" s="35">
        <f>[1]Acumulado.!H138</f>
        <v>1062664.6190677546</v>
      </c>
      <c r="G33" s="35">
        <f>[1]Acumulado.!I138</f>
        <v>561855.54936211603</v>
      </c>
      <c r="H33" s="35">
        <f>[1]Acumulado.!K138</f>
        <v>2786239.4805333731</v>
      </c>
      <c r="I33" s="35">
        <f>[1]Acumulado.!L138</f>
        <v>0</v>
      </c>
      <c r="J33" s="35">
        <f>[1]Acumulado.!M138</f>
        <v>245186.54161104601</v>
      </c>
      <c r="K33" s="35">
        <f>[1]Acumulado.!N138</f>
        <v>0</v>
      </c>
      <c r="L33" s="35">
        <f>[1]Acumulado.!O138</f>
        <v>2882545.886669375</v>
      </c>
      <c r="M33" s="27">
        <f>SUM(B33:L33)</f>
        <v>47800591.015911341</v>
      </c>
    </row>
    <row r="34" spans="1:13" ht="18.75" customHeight="1">
      <c r="A34" s="34" t="s">
        <v>46</v>
      </c>
      <c r="B34" s="35">
        <f>[1]Acumulado.!B156</f>
        <v>29076669.010259137</v>
      </c>
      <c r="C34" s="35">
        <f>[1]Acumulado.!D156</f>
        <v>5499672.0668532355</v>
      </c>
      <c r="D34" s="35">
        <f>[1]Acumulado.!F156</f>
        <v>2018577.6</v>
      </c>
      <c r="E34" s="35">
        <f>[1]Acumulado.!G156</f>
        <v>412.94</v>
      </c>
      <c r="F34" s="35">
        <f>[1]Acumulado.!H156</f>
        <v>1031633.2926916202</v>
      </c>
      <c r="G34" s="35">
        <f>[1]Acumulado.!I156</f>
        <v>561855.54936211603</v>
      </c>
      <c r="H34" s="35">
        <f>[1]Acumulado.!K156</f>
        <v>3498487.2095883512</v>
      </c>
      <c r="I34" s="35">
        <f>[1]Acumulado.!L156</f>
        <v>0</v>
      </c>
      <c r="J34" s="35">
        <f>[1]Acumulado.!M156</f>
        <v>245186.54161104601</v>
      </c>
      <c r="K34" s="35">
        <f>[1]Acumulado.!N156</f>
        <v>0</v>
      </c>
      <c r="L34" s="35">
        <f>[1]Acumulado.!O156</f>
        <v>3078522.6553412811</v>
      </c>
      <c r="M34" s="27">
        <f>SUM(B34:L34)</f>
        <v>45011016.865706779</v>
      </c>
    </row>
    <row r="35" spans="1:13" ht="18.75" customHeight="1">
      <c r="A35" s="31" t="s">
        <v>47</v>
      </c>
      <c r="B35" s="32">
        <f t="shared" ref="B35:L35" si="6">SUM(B32:B34)</f>
        <v>91584467.700406969</v>
      </c>
      <c r="C35" s="32">
        <f t="shared" si="6"/>
        <v>17151003.201504454</v>
      </c>
      <c r="D35" s="32">
        <f t="shared" si="6"/>
        <v>6151154.6000000006</v>
      </c>
      <c r="E35" s="32">
        <f t="shared" si="6"/>
        <v>413.74</v>
      </c>
      <c r="F35" s="32">
        <f t="shared" si="6"/>
        <v>3097449.3176648128</v>
      </c>
      <c r="G35" s="32">
        <f t="shared" si="6"/>
        <v>6742417.7443022076</v>
      </c>
      <c r="H35" s="32">
        <f t="shared" si="6"/>
        <v>8934713.8800604865</v>
      </c>
      <c r="I35" s="32">
        <f t="shared" si="6"/>
        <v>0</v>
      </c>
      <c r="J35" s="32">
        <f t="shared" si="6"/>
        <v>735559.62483313796</v>
      </c>
      <c r="K35" s="32">
        <f t="shared" si="6"/>
        <v>0</v>
      </c>
      <c r="L35" s="32">
        <f t="shared" si="6"/>
        <v>8701862.7362276055</v>
      </c>
      <c r="M35" s="32">
        <f>SUM(M32:M34)</f>
        <v>143099042.54499966</v>
      </c>
    </row>
    <row r="36" spans="1:13" ht="12.75" customHeight="1">
      <c r="G36" s="28"/>
    </row>
    <row r="37" spans="1:13" ht="12.75" customHeight="1">
      <c r="B37" s="28"/>
      <c r="C37" s="28"/>
      <c r="D37" s="28"/>
      <c r="E37" s="28"/>
      <c r="F37" s="28"/>
      <c r="G37" s="28"/>
    </row>
    <row r="38" spans="1:13" ht="12.75" customHeight="1">
      <c r="A38" s="4" t="s">
        <v>48</v>
      </c>
      <c r="B38" s="5"/>
      <c r="C38" s="6"/>
      <c r="D38" s="7"/>
      <c r="E38" s="8" t="s">
        <v>4</v>
      </c>
      <c r="F38" s="6" t="s">
        <v>4</v>
      </c>
      <c r="G38" s="7"/>
      <c r="H38" s="8" t="s">
        <v>5</v>
      </c>
      <c r="I38" s="9" t="s">
        <v>6</v>
      </c>
      <c r="J38" s="7" t="s">
        <v>7</v>
      </c>
      <c r="K38" s="4" t="s">
        <v>8</v>
      </c>
      <c r="L38" s="4" t="s">
        <v>9</v>
      </c>
      <c r="M38" s="4" t="s">
        <v>10</v>
      </c>
    </row>
    <row r="39" spans="1:13" ht="12.75" customHeight="1">
      <c r="A39" s="10"/>
      <c r="B39" s="11" t="s">
        <v>11</v>
      </c>
      <c r="C39" s="12" t="s">
        <v>12</v>
      </c>
      <c r="D39" s="13" t="s">
        <v>13</v>
      </c>
      <c r="E39" s="14" t="s">
        <v>14</v>
      </c>
      <c r="F39" s="12" t="s">
        <v>15</v>
      </c>
      <c r="G39" s="13" t="s">
        <v>7</v>
      </c>
      <c r="H39" s="14" t="s">
        <v>16</v>
      </c>
      <c r="I39" s="15"/>
      <c r="J39" s="13" t="s">
        <v>17</v>
      </c>
      <c r="K39" s="10"/>
      <c r="L39" s="10"/>
      <c r="M39" s="10"/>
    </row>
    <row r="40" spans="1:13">
      <c r="A40" s="10"/>
      <c r="B40" s="11" t="s">
        <v>18</v>
      </c>
      <c r="C40" s="12" t="s">
        <v>19</v>
      </c>
      <c r="D40" s="13" t="s">
        <v>14</v>
      </c>
      <c r="E40" s="14" t="s">
        <v>20</v>
      </c>
      <c r="F40" s="12" t="s">
        <v>21</v>
      </c>
      <c r="G40" s="13" t="s">
        <v>22</v>
      </c>
      <c r="H40" s="14" t="s">
        <v>23</v>
      </c>
      <c r="I40" s="15"/>
      <c r="J40" s="13" t="s">
        <v>24</v>
      </c>
      <c r="K40" s="10"/>
      <c r="L40" s="10"/>
      <c r="M40" s="10"/>
    </row>
    <row r="41" spans="1:13">
      <c r="A41" s="10"/>
      <c r="B41" s="11" t="s">
        <v>25</v>
      </c>
      <c r="C41" s="12" t="s">
        <v>26</v>
      </c>
      <c r="D41" s="13" t="s">
        <v>27</v>
      </c>
      <c r="E41" s="14" t="s">
        <v>28</v>
      </c>
      <c r="F41" s="12" t="s">
        <v>29</v>
      </c>
      <c r="G41" s="13" t="s">
        <v>30</v>
      </c>
      <c r="H41" s="14" t="s">
        <v>31</v>
      </c>
      <c r="I41" s="15"/>
      <c r="J41" s="13" t="s">
        <v>14</v>
      </c>
      <c r="K41" s="10"/>
      <c r="L41" s="10"/>
      <c r="M41" s="10"/>
    </row>
    <row r="42" spans="1:13">
      <c r="A42" s="10"/>
      <c r="B42" s="11"/>
      <c r="C42" s="16"/>
      <c r="D42" s="13" t="s">
        <v>32</v>
      </c>
      <c r="E42" s="14" t="s">
        <v>33</v>
      </c>
      <c r="F42" s="12" t="s">
        <v>34</v>
      </c>
      <c r="G42" s="13" t="s">
        <v>35</v>
      </c>
      <c r="H42" s="14" t="s">
        <v>36</v>
      </c>
      <c r="I42" s="15"/>
      <c r="J42" s="13" t="s">
        <v>27</v>
      </c>
      <c r="K42" s="10"/>
      <c r="L42" s="10"/>
      <c r="M42" s="10"/>
    </row>
    <row r="43" spans="1:13">
      <c r="A43" s="17"/>
      <c r="B43" s="18"/>
      <c r="C43" s="19"/>
      <c r="D43" s="20"/>
      <c r="E43" s="21"/>
      <c r="F43" s="19"/>
      <c r="G43" s="20"/>
      <c r="H43" s="22" t="s">
        <v>37</v>
      </c>
      <c r="I43" s="23"/>
      <c r="J43" s="24" t="s">
        <v>32</v>
      </c>
      <c r="K43" s="17"/>
      <c r="L43" s="17"/>
      <c r="M43" s="17"/>
    </row>
    <row r="44" spans="1:13" ht="18.75" customHeight="1">
      <c r="A44" s="34" t="s">
        <v>44</v>
      </c>
      <c r="B44" s="35">
        <f>[1]Acumulado.!B121</f>
        <v>17068737.392616216</v>
      </c>
      <c r="C44" s="35">
        <f>[1]Acumulado.!D121</f>
        <v>3393953.3159731622</v>
      </c>
      <c r="D44" s="35">
        <f>[1]Acumulado.!F121</f>
        <v>0</v>
      </c>
      <c r="E44" s="35">
        <f>[1]Acumulado.!G121</f>
        <v>0</v>
      </c>
      <c r="F44" s="35">
        <f>[1]Acumulado.!H121</f>
        <v>563412.37847816455</v>
      </c>
      <c r="G44" s="35">
        <f>[1]Acumulado.!I121</f>
        <v>3346403.0779526569</v>
      </c>
      <c r="H44" s="35">
        <f>[1]Acumulado.!K121</f>
        <v>521201.83021202637</v>
      </c>
      <c r="I44" s="35">
        <f>[1]Acumulado.!L121</f>
        <v>0</v>
      </c>
      <c r="J44" s="35">
        <f>[1]Acumulado.!M121</f>
        <v>0</v>
      </c>
      <c r="K44" s="35">
        <f>[1]Acumulado.!N121</f>
        <v>0</v>
      </c>
      <c r="L44" s="35">
        <f>[1]Acumulado.!O121</f>
        <v>2220432.4415268106</v>
      </c>
      <c r="M44" s="27">
        <f>SUM(B44:L44)</f>
        <v>27114140.43675904</v>
      </c>
    </row>
    <row r="45" spans="1:13" ht="18.75" customHeight="1">
      <c r="A45" s="34" t="s">
        <v>45</v>
      </c>
      <c r="B45" s="35">
        <f>[1]Acumulado.!B139</f>
        <v>18038293.635928512</v>
      </c>
      <c r="C45" s="35">
        <f>[1]Acumulado.!D139</f>
        <v>3545375.0438600266</v>
      </c>
      <c r="D45" s="35">
        <f>[1]Acumulado.!F139</f>
        <v>0</v>
      </c>
      <c r="E45" s="35">
        <f>[1]Acumulado.!G139</f>
        <v>0</v>
      </c>
      <c r="F45" s="35">
        <f>[1]Acumulado.!H139</f>
        <v>596837.52325817337</v>
      </c>
      <c r="G45" s="35">
        <f>[1]Acumulado.!I139</f>
        <v>334631.30544996751</v>
      </c>
      <c r="H45" s="35">
        <f>[1]Acumulado.!K139</f>
        <v>548000.05153857276</v>
      </c>
      <c r="I45" s="35">
        <f>[1]Acumulado.!L139</f>
        <v>0</v>
      </c>
      <c r="J45" s="35">
        <f>[1]Acumulado.!M139</f>
        <v>0</v>
      </c>
      <c r="K45" s="35">
        <f>[1]Acumulado.!N139</f>
        <v>0</v>
      </c>
      <c r="L45" s="35">
        <f>[1]Acumulado.!O139</f>
        <v>2335271.4386418867</v>
      </c>
      <c r="M45" s="27">
        <f>SUM(B45:L45)</f>
        <v>25398408.998677135</v>
      </c>
    </row>
    <row r="46" spans="1:13" ht="18.75" customHeight="1">
      <c r="A46" s="34" t="s">
        <v>46</v>
      </c>
      <c r="B46" s="35">
        <f>[1]Acumulado.!B157</f>
        <v>16330690.610462744</v>
      </c>
      <c r="C46" s="35">
        <f>[1]Acumulado.!D157</f>
        <v>3275508.1717484384</v>
      </c>
      <c r="D46" s="35">
        <f>[1]Acumulado.!F157</f>
        <v>0</v>
      </c>
      <c r="E46" s="35">
        <f>[1]Acumulado.!G157</f>
        <v>0</v>
      </c>
      <c r="F46" s="35">
        <f>[1]Acumulado.!H157</f>
        <v>579409.0141637465</v>
      </c>
      <c r="G46" s="35">
        <f>[1]Acumulado.!I157</f>
        <v>334631.30544996751</v>
      </c>
      <c r="H46" s="35">
        <f>[1]Acumulado.!K157</f>
        <v>688085.56642605888</v>
      </c>
      <c r="I46" s="35">
        <f>[1]Acumulado.!L157</f>
        <v>0</v>
      </c>
      <c r="J46" s="35">
        <f>[1]Acumulado.!M157</f>
        <v>0</v>
      </c>
      <c r="K46" s="35">
        <f>[1]Acumulado.!N157</f>
        <v>0</v>
      </c>
      <c r="L46" s="35">
        <f>[1]Acumulado.!O157</f>
        <v>2494040.4464947437</v>
      </c>
      <c r="M46" s="27">
        <f>SUM(B46:L46)</f>
        <v>23702365.114745695</v>
      </c>
    </row>
    <row r="47" spans="1:13" ht="18.75" customHeight="1">
      <c r="A47" s="31" t="s">
        <v>47</v>
      </c>
      <c r="B47" s="32">
        <f t="shared" ref="B47:G47" si="7">SUM(B44:B46)</f>
        <v>51437721.639007464</v>
      </c>
      <c r="C47" s="32">
        <f t="shared" si="7"/>
        <v>10214836.531581627</v>
      </c>
      <c r="D47" s="32">
        <f t="shared" si="7"/>
        <v>0</v>
      </c>
      <c r="E47" s="32">
        <f t="shared" si="7"/>
        <v>0</v>
      </c>
      <c r="F47" s="32">
        <f t="shared" si="7"/>
        <v>1739658.9159000844</v>
      </c>
      <c r="G47" s="32">
        <f t="shared" si="7"/>
        <v>4015665.6888525914</v>
      </c>
      <c r="H47" s="32">
        <f>SUM(H44:H46)</f>
        <v>1757287.4481766578</v>
      </c>
      <c r="I47" s="32">
        <f>SUM(I44:I46)</f>
        <v>0</v>
      </c>
      <c r="J47" s="32">
        <f>SUM(J44:J46)</f>
        <v>0</v>
      </c>
      <c r="K47" s="32">
        <f t="shared" ref="K47:L47" si="8">SUM(K44:K46)</f>
        <v>0</v>
      </c>
      <c r="L47" s="32">
        <f t="shared" si="8"/>
        <v>7049744.3266634401</v>
      </c>
      <c r="M47" s="32">
        <f>SUM(M44:M46)</f>
        <v>76214914.550181866</v>
      </c>
    </row>
    <row r="50" spans="1:13">
      <c r="A50" s="4" t="s">
        <v>49</v>
      </c>
      <c r="B50" s="5"/>
      <c r="C50" s="6"/>
      <c r="D50" s="7"/>
      <c r="E50" s="8" t="s">
        <v>4</v>
      </c>
      <c r="F50" s="6" t="s">
        <v>4</v>
      </c>
      <c r="G50" s="7"/>
      <c r="H50" s="8" t="s">
        <v>5</v>
      </c>
      <c r="I50" s="9" t="s">
        <v>6</v>
      </c>
      <c r="J50" s="7" t="s">
        <v>7</v>
      </c>
      <c r="K50" s="4" t="s">
        <v>8</v>
      </c>
      <c r="L50" s="4" t="s">
        <v>9</v>
      </c>
      <c r="M50" s="4" t="s">
        <v>10</v>
      </c>
    </row>
    <row r="51" spans="1:13">
      <c r="A51" s="10"/>
      <c r="B51" s="11" t="s">
        <v>11</v>
      </c>
      <c r="C51" s="12" t="s">
        <v>12</v>
      </c>
      <c r="D51" s="13" t="s">
        <v>13</v>
      </c>
      <c r="E51" s="14" t="s">
        <v>14</v>
      </c>
      <c r="F51" s="12" t="s">
        <v>15</v>
      </c>
      <c r="G51" s="13" t="s">
        <v>7</v>
      </c>
      <c r="H51" s="14" t="s">
        <v>16</v>
      </c>
      <c r="I51" s="15"/>
      <c r="J51" s="13" t="s">
        <v>17</v>
      </c>
      <c r="K51" s="10"/>
      <c r="L51" s="10"/>
      <c r="M51" s="10"/>
    </row>
    <row r="52" spans="1:13">
      <c r="A52" s="10"/>
      <c r="B52" s="11" t="s">
        <v>18</v>
      </c>
      <c r="C52" s="12" t="s">
        <v>19</v>
      </c>
      <c r="D52" s="13" t="s">
        <v>14</v>
      </c>
      <c r="E52" s="14" t="s">
        <v>20</v>
      </c>
      <c r="F52" s="12" t="s">
        <v>21</v>
      </c>
      <c r="G52" s="13" t="s">
        <v>22</v>
      </c>
      <c r="H52" s="14" t="s">
        <v>23</v>
      </c>
      <c r="I52" s="15"/>
      <c r="J52" s="13" t="s">
        <v>24</v>
      </c>
      <c r="K52" s="10"/>
      <c r="L52" s="10"/>
      <c r="M52" s="10"/>
    </row>
    <row r="53" spans="1:13">
      <c r="A53" s="10"/>
      <c r="B53" s="11" t="s">
        <v>25</v>
      </c>
      <c r="C53" s="12" t="s">
        <v>26</v>
      </c>
      <c r="D53" s="13" t="s">
        <v>27</v>
      </c>
      <c r="E53" s="14" t="s">
        <v>28</v>
      </c>
      <c r="F53" s="12" t="s">
        <v>29</v>
      </c>
      <c r="G53" s="13" t="s">
        <v>30</v>
      </c>
      <c r="H53" s="14" t="s">
        <v>31</v>
      </c>
      <c r="I53" s="15"/>
      <c r="J53" s="13" t="s">
        <v>14</v>
      </c>
      <c r="K53" s="10"/>
      <c r="L53" s="10"/>
      <c r="M53" s="10"/>
    </row>
    <row r="54" spans="1:13">
      <c r="A54" s="10"/>
      <c r="B54" s="11"/>
      <c r="C54" s="16"/>
      <c r="D54" s="13" t="s">
        <v>32</v>
      </c>
      <c r="E54" s="14" t="s">
        <v>33</v>
      </c>
      <c r="F54" s="12" t="s">
        <v>34</v>
      </c>
      <c r="G54" s="13" t="s">
        <v>35</v>
      </c>
      <c r="H54" s="14" t="s">
        <v>36</v>
      </c>
      <c r="I54" s="15"/>
      <c r="J54" s="13" t="s">
        <v>27</v>
      </c>
      <c r="K54" s="10"/>
      <c r="L54" s="10"/>
      <c r="M54" s="10"/>
    </row>
    <row r="55" spans="1:13">
      <c r="A55" s="17"/>
      <c r="B55" s="18"/>
      <c r="C55" s="19"/>
      <c r="D55" s="20"/>
      <c r="E55" s="21"/>
      <c r="F55" s="19"/>
      <c r="G55" s="20"/>
      <c r="H55" s="22" t="s">
        <v>37</v>
      </c>
      <c r="I55" s="23"/>
      <c r="J55" s="24" t="s">
        <v>32</v>
      </c>
      <c r="K55" s="17"/>
      <c r="L55" s="17"/>
      <c r="M55" s="17"/>
    </row>
    <row r="56" spans="1:13" ht="18.75" customHeight="1">
      <c r="A56" s="34" t="s">
        <v>44</v>
      </c>
      <c r="B56" s="35">
        <f>[1]Acumulado.!B122</f>
        <v>17466297.780032229</v>
      </c>
      <c r="C56" s="35">
        <f>[1]Acumulado.!D122</f>
        <v>3305766.8425876903</v>
      </c>
      <c r="D56" s="35">
        <f>[1]Acumulado.!F122</f>
        <v>0</v>
      </c>
      <c r="E56" s="35">
        <f>[1]Acumulado.!G122</f>
        <v>0</v>
      </c>
      <c r="F56" s="35">
        <f>[1]Acumulado.!H122</f>
        <v>576535.22630870494</v>
      </c>
      <c r="G56" s="35">
        <f>[1]Acumulado.!I122</f>
        <v>3259452.1217971756</v>
      </c>
      <c r="H56" s="35">
        <f>[1]Acumulado.!K122</f>
        <v>477086.20366782101</v>
      </c>
      <c r="I56" s="35">
        <f>[1]Acumulado.!L122</f>
        <v>0</v>
      </c>
      <c r="J56" s="35">
        <f>[1]Acumulado.!M122</f>
        <v>0</v>
      </c>
      <c r="K56" s="35">
        <f>[1]Acumulado.!N122</f>
        <v>0</v>
      </c>
      <c r="L56" s="35">
        <f>[1]Acumulado.!O122</f>
        <v>2206711.9239690523</v>
      </c>
      <c r="M56" s="27">
        <f>SUM(B56:L56)</f>
        <v>27291850.098362669</v>
      </c>
    </row>
    <row r="57" spans="1:13" ht="18.75" customHeight="1">
      <c r="A57" s="34" t="s">
        <v>45</v>
      </c>
      <c r="B57" s="35">
        <f>[1]Acumulado.!B140</f>
        <v>18458436.663574234</v>
      </c>
      <c r="C57" s="35">
        <f>[1]Acumulado.!D140</f>
        <v>3453254.1179547072</v>
      </c>
      <c r="D57" s="35">
        <f>[1]Acumulado.!F140</f>
        <v>0</v>
      </c>
      <c r="E57" s="35">
        <f>[1]Acumulado.!G140</f>
        <v>0</v>
      </c>
      <c r="F57" s="35">
        <f>[1]Acumulado.!H140</f>
        <v>610738.90046686935</v>
      </c>
      <c r="G57" s="35">
        <f>[1]Acumulado.!I140</f>
        <v>325936.44374602928</v>
      </c>
      <c r="H57" s="35">
        <f>[1]Acumulado.!K140</f>
        <v>501616.16679655953</v>
      </c>
      <c r="I57" s="35">
        <f>[1]Acumulado.!L140</f>
        <v>0</v>
      </c>
      <c r="J57" s="35">
        <f>[1]Acumulado.!M140</f>
        <v>0</v>
      </c>
      <c r="K57" s="35">
        <f>[1]Acumulado.!N140</f>
        <v>0</v>
      </c>
      <c r="L57" s="35">
        <f>[1]Acumulado.!O140</f>
        <v>2320841.3068455844</v>
      </c>
      <c r="M57" s="27">
        <f>SUM(B57:L57)</f>
        <v>25670823.599383987</v>
      </c>
    </row>
    <row r="58" spans="1:13" ht="18.75" customHeight="1">
      <c r="A58" s="34" t="s">
        <v>50</v>
      </c>
      <c r="B58" s="35">
        <f>[1]Acumulado.!B158</f>
        <v>16711060.613031017</v>
      </c>
      <c r="C58" s="35">
        <f>[1]Acumulado.!D158</f>
        <v>3190399.3068585382</v>
      </c>
      <c r="D58" s="35">
        <f>[1]Acumulado.!F158</f>
        <v>0</v>
      </c>
      <c r="E58" s="35">
        <f>[1]Acumulado.!G158</f>
        <v>369.4</v>
      </c>
      <c r="F58" s="35">
        <f>[1]Acumulado.!H158</f>
        <v>592904.45128043182</v>
      </c>
      <c r="G58" s="35">
        <f>[1]Acumulado.!I158</f>
        <v>325936.44374602928</v>
      </c>
      <c r="H58" s="35">
        <f>[1]Acumulado.!K158</f>
        <v>629844.54707552935</v>
      </c>
      <c r="I58" s="35">
        <f>[1]Acumulado.!L158</f>
        <v>0</v>
      </c>
      <c r="J58" s="35">
        <f>[1]Acumulado.!M158</f>
        <v>0</v>
      </c>
      <c r="K58" s="35">
        <f>[1]Acumulado.!N158</f>
        <v>0</v>
      </c>
      <c r="L58" s="35">
        <f>[1]Acumulado.!O158</f>
        <v>2478629.2477138615</v>
      </c>
      <c r="M58" s="27">
        <f>SUM(B58:L58)</f>
        <v>23929144.009705402</v>
      </c>
    </row>
    <row r="59" spans="1:13" ht="18.75" customHeight="1">
      <c r="A59" s="31" t="s">
        <v>47</v>
      </c>
      <c r="B59" s="32">
        <f t="shared" ref="B59:G59" si="9">SUM(B56:B58)</f>
        <v>52635795.056637481</v>
      </c>
      <c r="C59" s="32">
        <f t="shared" si="9"/>
        <v>9949420.2674009353</v>
      </c>
      <c r="D59" s="32">
        <f t="shared" si="9"/>
        <v>0</v>
      </c>
      <c r="E59" s="32">
        <f t="shared" si="9"/>
        <v>369.4</v>
      </c>
      <c r="F59" s="32">
        <f t="shared" si="9"/>
        <v>1780178.5780560062</v>
      </c>
      <c r="G59" s="32">
        <f t="shared" si="9"/>
        <v>3911325.0092892344</v>
      </c>
      <c r="H59" s="32">
        <f>SUM(H56:H58)</f>
        <v>1608546.9175399099</v>
      </c>
      <c r="I59" s="32">
        <f>SUM(I56:I58)</f>
        <v>0</v>
      </c>
      <c r="J59" s="32">
        <f>SUM(J56:J58)</f>
        <v>0</v>
      </c>
      <c r="K59" s="32">
        <f t="shared" ref="K59:L59" si="10">SUM(K56:K58)</f>
        <v>0</v>
      </c>
      <c r="L59" s="32">
        <f t="shared" si="10"/>
        <v>7006182.4785284977</v>
      </c>
      <c r="M59" s="32">
        <f>SUM(M56:M58)</f>
        <v>76891817.707452059</v>
      </c>
    </row>
    <row r="62" spans="1:13">
      <c r="A62" s="4" t="s">
        <v>51</v>
      </c>
      <c r="B62" s="5"/>
      <c r="C62" s="6"/>
      <c r="D62" s="7"/>
      <c r="E62" s="8" t="s">
        <v>4</v>
      </c>
      <c r="F62" s="6" t="s">
        <v>4</v>
      </c>
      <c r="G62" s="7"/>
      <c r="H62" s="8" t="s">
        <v>5</v>
      </c>
      <c r="I62" s="9" t="s">
        <v>6</v>
      </c>
      <c r="J62" s="7" t="s">
        <v>7</v>
      </c>
      <c r="K62" s="4" t="s">
        <v>8</v>
      </c>
      <c r="L62" s="4" t="s">
        <v>9</v>
      </c>
      <c r="M62" s="4" t="s">
        <v>10</v>
      </c>
    </row>
    <row r="63" spans="1:13">
      <c r="A63" s="10"/>
      <c r="B63" s="11" t="s">
        <v>11</v>
      </c>
      <c r="C63" s="12" t="s">
        <v>12</v>
      </c>
      <c r="D63" s="13" t="s">
        <v>13</v>
      </c>
      <c r="E63" s="14" t="s">
        <v>14</v>
      </c>
      <c r="F63" s="12" t="s">
        <v>15</v>
      </c>
      <c r="G63" s="13" t="s">
        <v>7</v>
      </c>
      <c r="H63" s="14" t="s">
        <v>16</v>
      </c>
      <c r="I63" s="15"/>
      <c r="J63" s="13" t="s">
        <v>17</v>
      </c>
      <c r="K63" s="10"/>
      <c r="L63" s="10"/>
      <c r="M63" s="10"/>
    </row>
    <row r="64" spans="1:13">
      <c r="A64" s="10"/>
      <c r="B64" s="11" t="s">
        <v>18</v>
      </c>
      <c r="C64" s="12" t="s">
        <v>19</v>
      </c>
      <c r="D64" s="13" t="s">
        <v>14</v>
      </c>
      <c r="E64" s="14" t="s">
        <v>20</v>
      </c>
      <c r="F64" s="12" t="s">
        <v>21</v>
      </c>
      <c r="G64" s="13" t="s">
        <v>22</v>
      </c>
      <c r="H64" s="14" t="s">
        <v>23</v>
      </c>
      <c r="I64" s="15"/>
      <c r="J64" s="13" t="s">
        <v>24</v>
      </c>
      <c r="K64" s="10"/>
      <c r="L64" s="10"/>
      <c r="M64" s="10"/>
    </row>
    <row r="65" spans="1:13">
      <c r="A65" s="10"/>
      <c r="B65" s="11" t="s">
        <v>25</v>
      </c>
      <c r="C65" s="12" t="s">
        <v>26</v>
      </c>
      <c r="D65" s="13" t="s">
        <v>27</v>
      </c>
      <c r="E65" s="14" t="s">
        <v>28</v>
      </c>
      <c r="F65" s="12" t="s">
        <v>29</v>
      </c>
      <c r="G65" s="13" t="s">
        <v>30</v>
      </c>
      <c r="H65" s="14" t="s">
        <v>31</v>
      </c>
      <c r="I65" s="15"/>
      <c r="J65" s="13" t="s">
        <v>14</v>
      </c>
      <c r="K65" s="10"/>
      <c r="L65" s="10"/>
      <c r="M65" s="10"/>
    </row>
    <row r="66" spans="1:13">
      <c r="A66" s="10"/>
      <c r="B66" s="11"/>
      <c r="C66" s="16"/>
      <c r="D66" s="13" t="s">
        <v>32</v>
      </c>
      <c r="E66" s="14" t="s">
        <v>33</v>
      </c>
      <c r="F66" s="12" t="s">
        <v>34</v>
      </c>
      <c r="G66" s="13" t="s">
        <v>35</v>
      </c>
      <c r="H66" s="14" t="s">
        <v>36</v>
      </c>
      <c r="I66" s="15"/>
      <c r="J66" s="13" t="s">
        <v>27</v>
      </c>
      <c r="K66" s="10"/>
      <c r="L66" s="10"/>
      <c r="M66" s="10"/>
    </row>
    <row r="67" spans="1:13">
      <c r="A67" s="17"/>
      <c r="B67" s="18"/>
      <c r="C67" s="19"/>
      <c r="D67" s="20"/>
      <c r="E67" s="21"/>
      <c r="F67" s="19"/>
      <c r="G67" s="20"/>
      <c r="H67" s="22" t="s">
        <v>37</v>
      </c>
      <c r="I67" s="23"/>
      <c r="J67" s="24" t="s">
        <v>32</v>
      </c>
      <c r="K67" s="17"/>
      <c r="L67" s="17"/>
      <c r="M67" s="17"/>
    </row>
    <row r="68" spans="1:13" ht="18.75" customHeight="1">
      <c r="A68" s="34" t="s">
        <v>44</v>
      </c>
      <c r="B68" s="35">
        <f>[1]Acumulado.!B123</f>
        <v>45226120.667106226</v>
      </c>
      <c r="C68" s="35">
        <f>[1]Acumulado.!D123</f>
        <v>7337696.6545906756</v>
      </c>
      <c r="D68" s="35">
        <f>[1]Acumulado.!F123</f>
        <v>222190</v>
      </c>
      <c r="E68" s="35">
        <f>[1]Acumulado.!G123</f>
        <v>0</v>
      </c>
      <c r="F68" s="35">
        <f>[1]Acumulado.!H123</f>
        <v>1492843.6490807827</v>
      </c>
      <c r="G68" s="35">
        <f>[1]Acumulado.!I123</f>
        <v>7234893.4661066262</v>
      </c>
      <c r="H68" s="35">
        <f>[1]Acumulado.!K123</f>
        <v>3014557.4423120697</v>
      </c>
      <c r="I68" s="35">
        <f>[1]Acumulado.!L123</f>
        <v>0</v>
      </c>
      <c r="J68" s="35">
        <f>[1]Acumulado.!M123</f>
        <v>26851.658388954002</v>
      </c>
      <c r="K68" s="35">
        <f>[1]Acumulado.!N123</f>
        <v>65016571.364780396</v>
      </c>
      <c r="L68" s="35">
        <f>[1]Acumulado.!O123</f>
        <v>4095274.6501260581</v>
      </c>
      <c r="M68" s="27">
        <f>SUM(B68:L68)</f>
        <v>133666999.55249178</v>
      </c>
    </row>
    <row r="69" spans="1:13" ht="18.75" customHeight="1">
      <c r="A69" s="34" t="s">
        <v>45</v>
      </c>
      <c r="B69" s="35">
        <f>[1]Acumulado.!B141</f>
        <v>47795101.995072342</v>
      </c>
      <c r="C69" s="35">
        <f>[1]Acumulado.!D141</f>
        <v>7665069.07333274</v>
      </c>
      <c r="D69" s="35">
        <f>[1]Acumulado.!F141</f>
        <v>270125.60000000003</v>
      </c>
      <c r="E69" s="35">
        <f>[1]Acumulado.!G141</f>
        <v>39</v>
      </c>
      <c r="F69" s="35">
        <f>[1]Acumulado.!H141</f>
        <v>1581408.4676941452</v>
      </c>
      <c r="G69" s="35">
        <f>[1]Acumulado.!I141</f>
        <v>723469.8836208015</v>
      </c>
      <c r="H69" s="35">
        <f>[1]Acumulado.!K141</f>
        <v>3169554.5525635877</v>
      </c>
      <c r="I69" s="35">
        <f>[1]Acumulado.!L141</f>
        <v>0</v>
      </c>
      <c r="J69" s="35">
        <f>[1]Acumulado.!M141</f>
        <v>26851.658388954002</v>
      </c>
      <c r="K69" s="35">
        <f>[1]Acumulado.!N141</f>
        <v>0</v>
      </c>
      <c r="L69" s="35">
        <f>[1]Acumulado.!O141</f>
        <v>4307078.9928008057</v>
      </c>
      <c r="M69" s="27">
        <f>SUM(B69:L69)</f>
        <v>65538699.223473385</v>
      </c>
    </row>
    <row r="70" spans="1:13" ht="18.75" customHeight="1">
      <c r="A70" s="34" t="s">
        <v>46</v>
      </c>
      <c r="B70" s="35">
        <f>[1]Acumulado.!B159</f>
        <v>43270557.577707365</v>
      </c>
      <c r="C70" s="35">
        <f>[1]Acumulado.!D159</f>
        <v>7081619.3142100926</v>
      </c>
      <c r="D70" s="35">
        <f>[1]Acumulado.!F159</f>
        <v>195624.2</v>
      </c>
      <c r="E70" s="35">
        <f>[1]Acumulado.!G159</f>
        <v>372.27</v>
      </c>
      <c r="F70" s="35">
        <f>[1]Acumulado.!H159</f>
        <v>1535229.0791886258</v>
      </c>
      <c r="G70" s="35">
        <f>[1]Acumulado.!I159</f>
        <v>723469.8836208015</v>
      </c>
      <c r="H70" s="35">
        <f>[1]Acumulado.!K159</f>
        <v>3979789.2965444336</v>
      </c>
      <c r="I70" s="35">
        <f>[1]Acumulado.!L159</f>
        <v>0</v>
      </c>
      <c r="J70" s="35">
        <f>[1]Acumulado.!M159</f>
        <v>26851.658388954002</v>
      </c>
      <c r="K70" s="35">
        <f>[1]Acumulado.!N159</f>
        <v>41576077</v>
      </c>
      <c r="L70" s="35">
        <f>[1]Acumulado.!O159</f>
        <v>4599906.0479839751</v>
      </c>
      <c r="M70" s="27">
        <f>SUM(B70:L70)</f>
        <v>102989496.32764426</v>
      </c>
    </row>
    <row r="71" spans="1:13" ht="18.75" customHeight="1">
      <c r="A71" s="31" t="s">
        <v>47</v>
      </c>
      <c r="B71" s="32">
        <f t="shared" ref="B71:G71" si="11">SUM(B68:B70)</f>
        <v>136291780.23988593</v>
      </c>
      <c r="C71" s="32">
        <f t="shared" si="11"/>
        <v>22084385.04213351</v>
      </c>
      <c r="D71" s="32">
        <f t="shared" si="11"/>
        <v>687939.8</v>
      </c>
      <c r="E71" s="32">
        <f t="shared" si="11"/>
        <v>411.27</v>
      </c>
      <c r="F71" s="32">
        <f t="shared" si="11"/>
        <v>4609481.1959635541</v>
      </c>
      <c r="G71" s="32">
        <f t="shared" si="11"/>
        <v>8681833.2333482299</v>
      </c>
      <c r="H71" s="32">
        <f>SUM(H68:H70)</f>
        <v>10163901.291420091</v>
      </c>
      <c r="I71" s="32">
        <f>SUM(I68:I70)</f>
        <v>0</v>
      </c>
      <c r="J71" s="32">
        <f>SUM(J68:J70)</f>
        <v>80554.975166862001</v>
      </c>
      <c r="K71" s="32">
        <f t="shared" ref="K71:L71" si="12">SUM(K68:K70)</f>
        <v>106592648.3647804</v>
      </c>
      <c r="L71" s="32">
        <f t="shared" si="12"/>
        <v>13002259.690910839</v>
      </c>
      <c r="M71" s="32">
        <f>SUM(M68:M70)</f>
        <v>302195195.10360944</v>
      </c>
    </row>
    <row r="74" spans="1:13">
      <c r="A74" s="4" t="s">
        <v>52</v>
      </c>
      <c r="B74" s="5"/>
      <c r="C74" s="6"/>
      <c r="D74" s="7"/>
      <c r="E74" s="8" t="s">
        <v>4</v>
      </c>
      <c r="F74" s="6" t="s">
        <v>4</v>
      </c>
      <c r="G74" s="7"/>
      <c r="H74" s="8" t="s">
        <v>5</v>
      </c>
      <c r="I74" s="9" t="s">
        <v>6</v>
      </c>
      <c r="J74" s="7" t="s">
        <v>7</v>
      </c>
      <c r="K74" s="4" t="s">
        <v>8</v>
      </c>
      <c r="L74" s="4" t="s">
        <v>9</v>
      </c>
      <c r="M74" s="4" t="s">
        <v>10</v>
      </c>
    </row>
    <row r="75" spans="1:13">
      <c r="A75" s="10"/>
      <c r="B75" s="11" t="s">
        <v>11</v>
      </c>
      <c r="C75" s="12" t="s">
        <v>12</v>
      </c>
      <c r="D75" s="13" t="s">
        <v>13</v>
      </c>
      <c r="E75" s="14" t="s">
        <v>14</v>
      </c>
      <c r="F75" s="12" t="s">
        <v>15</v>
      </c>
      <c r="G75" s="13" t="s">
        <v>7</v>
      </c>
      <c r="H75" s="14" t="s">
        <v>16</v>
      </c>
      <c r="I75" s="15"/>
      <c r="J75" s="13" t="s">
        <v>17</v>
      </c>
      <c r="K75" s="10"/>
      <c r="L75" s="10"/>
      <c r="M75" s="10"/>
    </row>
    <row r="76" spans="1:13">
      <c r="A76" s="10"/>
      <c r="B76" s="11" t="s">
        <v>18</v>
      </c>
      <c r="C76" s="12" t="s">
        <v>19</v>
      </c>
      <c r="D76" s="13" t="s">
        <v>14</v>
      </c>
      <c r="E76" s="14" t="s">
        <v>20</v>
      </c>
      <c r="F76" s="12" t="s">
        <v>21</v>
      </c>
      <c r="G76" s="13" t="s">
        <v>22</v>
      </c>
      <c r="H76" s="14" t="s">
        <v>23</v>
      </c>
      <c r="I76" s="15"/>
      <c r="J76" s="13" t="s">
        <v>24</v>
      </c>
      <c r="K76" s="10"/>
      <c r="L76" s="10"/>
      <c r="M76" s="10"/>
    </row>
    <row r="77" spans="1:13">
      <c r="A77" s="10"/>
      <c r="B77" s="11" t="s">
        <v>25</v>
      </c>
      <c r="C77" s="12" t="s">
        <v>26</v>
      </c>
      <c r="D77" s="13" t="s">
        <v>27</v>
      </c>
      <c r="E77" s="14" t="s">
        <v>28</v>
      </c>
      <c r="F77" s="12" t="s">
        <v>29</v>
      </c>
      <c r="G77" s="13" t="s">
        <v>30</v>
      </c>
      <c r="H77" s="14" t="s">
        <v>31</v>
      </c>
      <c r="I77" s="15"/>
      <c r="J77" s="13" t="s">
        <v>14</v>
      </c>
      <c r="K77" s="10"/>
      <c r="L77" s="10"/>
      <c r="M77" s="10"/>
    </row>
    <row r="78" spans="1:13">
      <c r="A78" s="10"/>
      <c r="B78" s="11"/>
      <c r="C78" s="16"/>
      <c r="D78" s="13" t="s">
        <v>32</v>
      </c>
      <c r="E78" s="14" t="s">
        <v>33</v>
      </c>
      <c r="F78" s="12" t="s">
        <v>34</v>
      </c>
      <c r="G78" s="13" t="s">
        <v>35</v>
      </c>
      <c r="H78" s="14" t="s">
        <v>36</v>
      </c>
      <c r="I78" s="15"/>
      <c r="J78" s="13" t="s">
        <v>27</v>
      </c>
      <c r="K78" s="10"/>
      <c r="L78" s="10"/>
      <c r="M78" s="10"/>
    </row>
    <row r="79" spans="1:13">
      <c r="A79" s="17"/>
      <c r="B79" s="18"/>
      <c r="C79" s="19"/>
      <c r="D79" s="20"/>
      <c r="E79" s="21"/>
      <c r="F79" s="19"/>
      <c r="G79" s="20"/>
      <c r="H79" s="22" t="s">
        <v>37</v>
      </c>
      <c r="I79" s="23"/>
      <c r="J79" s="24" t="s">
        <v>32</v>
      </c>
      <c r="K79" s="17"/>
      <c r="L79" s="17"/>
      <c r="M79" s="17"/>
    </row>
    <row r="80" spans="1:13" ht="18.75" customHeight="1">
      <c r="A80" s="34" t="s">
        <v>44</v>
      </c>
      <c r="B80" s="35">
        <f>[1]Acumulado.!B124</f>
        <v>10263111.722738713</v>
      </c>
      <c r="C80" s="35">
        <f>[1]Acumulado.!D124</f>
        <v>2937280.2082419018</v>
      </c>
      <c r="D80" s="35">
        <f>[1]Acumulado.!F124</f>
        <v>0</v>
      </c>
      <c r="E80" s="35">
        <f>[1]Acumulado.!G124</f>
        <v>0</v>
      </c>
      <c r="F80" s="35">
        <f>[1]Acumulado.!H124</f>
        <v>338769.29812024353</v>
      </c>
      <c r="G80" s="35">
        <f>[1]Acumulado.!I124</f>
        <v>2896128.0885655666</v>
      </c>
      <c r="H80" s="35">
        <f>[1]Acumulado.!K124</f>
        <v>133580.73386931943</v>
      </c>
      <c r="I80" s="35">
        <f>[1]Acumulado.!L124</f>
        <v>0</v>
      </c>
      <c r="J80" s="35">
        <f>[1]Acumulado.!M124</f>
        <v>0</v>
      </c>
      <c r="K80" s="35">
        <f>[1]Acumulado.!N124</f>
        <v>0</v>
      </c>
      <c r="L80" s="35">
        <f>[1]Acumulado.!O124</f>
        <v>2234252.9901611325</v>
      </c>
      <c r="M80" s="27">
        <f>SUM(B80:L80)</f>
        <v>18803123.04169688</v>
      </c>
    </row>
    <row r="81" spans="1:13" ht="18.75" customHeight="1">
      <c r="A81" s="34" t="s">
        <v>45</v>
      </c>
      <c r="B81" s="35">
        <f>[1]Acumulado.!B142</f>
        <v>10846087.710810184</v>
      </c>
      <c r="C81" s="35">
        <f>[1]Acumulado.!D142</f>
        <v>3068327.3980563995</v>
      </c>
      <c r="D81" s="35">
        <f>[1]Acumulado.!F142</f>
        <v>0</v>
      </c>
      <c r="E81" s="35">
        <f>[1]Acumulado.!G142</f>
        <v>0</v>
      </c>
      <c r="F81" s="35">
        <f>[1]Acumulado.!H142</f>
        <v>358867.21089112875</v>
      </c>
      <c r="G81" s="35">
        <f>[1]Acumulado.!I142</f>
        <v>289605.01782108558</v>
      </c>
      <c r="H81" s="35">
        <f>[1]Acumulado.!K142</f>
        <v>140448.9485679061</v>
      </c>
      <c r="I81" s="35">
        <f>[1]Acumulado.!L142</f>
        <v>0</v>
      </c>
      <c r="J81" s="35">
        <f>[1]Acumulado.!M142</f>
        <v>0</v>
      </c>
      <c r="K81" s="35">
        <f>[1]Acumulado.!N142</f>
        <v>0</v>
      </c>
      <c r="L81" s="35">
        <f>[1]Acumulado.!O142</f>
        <v>2349806.7750423499</v>
      </c>
      <c r="M81" s="27">
        <f>SUM(B81:L81)</f>
        <v>17053143.061189055</v>
      </c>
    </row>
    <row r="82" spans="1:13" ht="18.75" customHeight="1">
      <c r="A82" s="34" t="s">
        <v>46</v>
      </c>
      <c r="B82" s="35">
        <f>[1]Acumulado.!B160</f>
        <v>9819338.0324172694</v>
      </c>
      <c r="C82" s="35">
        <f>[1]Acumulado.!D160</f>
        <v>2834772.4406022392</v>
      </c>
      <c r="D82" s="35">
        <f>[1]Acumulado.!F160</f>
        <v>0</v>
      </c>
      <c r="E82" s="35">
        <f>[1]Acumulado.!G160</f>
        <v>0</v>
      </c>
      <c r="F82" s="35">
        <f>[1]Acumulado.!H160</f>
        <v>348387.7751904981</v>
      </c>
      <c r="G82" s="35">
        <f>[1]Acumulado.!I160</f>
        <v>289605.01782108558</v>
      </c>
      <c r="H82" s="35">
        <f>[1]Acumulado.!K160</f>
        <v>176351.98036562541</v>
      </c>
      <c r="I82" s="35">
        <f>[1]Acumulado.!L160</f>
        <v>0</v>
      </c>
      <c r="J82" s="35">
        <f>[1]Acumulado.!M160</f>
        <v>0</v>
      </c>
      <c r="K82" s="35">
        <f>[1]Acumulado.!N160</f>
        <v>3026618</v>
      </c>
      <c r="L82" s="35">
        <f>[1]Acumulado.!O160</f>
        <v>2509564.0024661408</v>
      </c>
      <c r="M82" s="27">
        <f>SUM(B82:L82)</f>
        <v>19004637.248862859</v>
      </c>
    </row>
    <row r="83" spans="1:13" ht="18.75" customHeight="1">
      <c r="A83" s="31" t="s">
        <v>47</v>
      </c>
      <c r="B83" s="32">
        <f t="shared" ref="B83:G83" si="13">SUM(B80:B82)</f>
        <v>30928537.465966165</v>
      </c>
      <c r="C83" s="32">
        <f t="shared" si="13"/>
        <v>8840380.0469005406</v>
      </c>
      <c r="D83" s="32">
        <f t="shared" si="13"/>
        <v>0</v>
      </c>
      <c r="E83" s="32">
        <f t="shared" si="13"/>
        <v>0</v>
      </c>
      <c r="F83" s="32">
        <f t="shared" si="13"/>
        <v>1046024.2842018703</v>
      </c>
      <c r="G83" s="32">
        <f t="shared" si="13"/>
        <v>3475338.1242077379</v>
      </c>
      <c r="H83" s="32">
        <f>SUM(H80:H82)</f>
        <v>450381.66280285094</v>
      </c>
      <c r="I83" s="32">
        <f>SUM(I80:I82)</f>
        <v>0</v>
      </c>
      <c r="J83" s="32">
        <f>SUM(J80:J82)</f>
        <v>0</v>
      </c>
      <c r="K83" s="32">
        <f t="shared" ref="K83:L83" si="14">SUM(K80:K82)</f>
        <v>3026618</v>
      </c>
      <c r="L83" s="32">
        <f t="shared" si="14"/>
        <v>7093623.7676696237</v>
      </c>
      <c r="M83" s="32">
        <f>SUM(M80:M82)</f>
        <v>54860903.351748794</v>
      </c>
    </row>
    <row r="88" spans="1:13">
      <c r="M88" s="28"/>
    </row>
  </sheetData>
  <mergeCells count="33">
    <mergeCell ref="A74:A79"/>
    <mergeCell ref="I74:I79"/>
    <mergeCell ref="K74:K79"/>
    <mergeCell ref="L74:L79"/>
    <mergeCell ref="M74:M79"/>
    <mergeCell ref="A50:A55"/>
    <mergeCell ref="I50:I55"/>
    <mergeCell ref="K50:K55"/>
    <mergeCell ref="L50:L55"/>
    <mergeCell ref="M50:M55"/>
    <mergeCell ref="A62:A67"/>
    <mergeCell ref="I62:I67"/>
    <mergeCell ref="K62:K67"/>
    <mergeCell ref="L62:L67"/>
    <mergeCell ref="M62:M67"/>
    <mergeCell ref="A26:A31"/>
    <mergeCell ref="I26:I31"/>
    <mergeCell ref="K26:K31"/>
    <mergeCell ref="L26:L31"/>
    <mergeCell ref="M26:M31"/>
    <mergeCell ref="A38:A43"/>
    <mergeCell ref="I38:I43"/>
    <mergeCell ref="K38:K43"/>
    <mergeCell ref="L38:L43"/>
    <mergeCell ref="M38:M43"/>
    <mergeCell ref="A5:M5"/>
    <mergeCell ref="A6:M6"/>
    <mergeCell ref="A7:M7"/>
    <mergeCell ref="A9:A14"/>
    <mergeCell ref="I9:I14"/>
    <mergeCell ref="K9:K14"/>
    <mergeCell ref="L9:L14"/>
    <mergeCell ref="M9:M14"/>
  </mergeCells>
  <pageMargins left="0.17" right="0.17" top="0.75" bottom="0.37" header="0.3" footer="0.3"/>
  <pageSetup scale="42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2025</vt:lpstr>
      <vt:lpstr>'3er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Maria Geraldo Lopez</dc:creator>
  <cp:lastModifiedBy>Blanca Maria Geraldo Lopez</cp:lastModifiedBy>
  <dcterms:created xsi:type="dcterms:W3CDTF">2025-10-09T22:28:40Z</dcterms:created>
  <dcterms:modified xsi:type="dcterms:W3CDTF">2025-10-09T22:56:19Z</dcterms:modified>
</cp:coreProperties>
</file>