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47c816a56ec8bd5/Trabajo/2025/Ramo 28/DISTRIBUCION/ANEXOS/"/>
    </mc:Choice>
  </mc:AlternateContent>
  <xr:revisionPtr revIDLastSave="0" documentId="8_{C085D46F-5E2C-46E4-A1F6-321B18899AC2}" xr6:coauthVersionLast="47" xr6:coauthVersionMax="47" xr10:uidLastSave="{00000000-0000-0000-0000-000000000000}"/>
  <bookViews>
    <workbookView xWindow="31110" yWindow="180" windowWidth="16575" windowHeight="15390" xr2:uid="{CACB7234-633E-4A64-89B6-5A151E735C77}"/>
  </bookViews>
  <sheets>
    <sheet name="1er trimestre 2025" sheetId="1" r:id="rId1"/>
  </sheets>
  <externalReferences>
    <externalReference r:id="rId2"/>
  </externalReferences>
  <definedNames>
    <definedName name="_xlnm.Print_Area" localSheetId="0">'1er trimestre 2025'!$A$1:$M$83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83" i="1" l="1"/>
  <c r="L19" i="1" s="1"/>
  <c r="K83" i="1"/>
  <c r="K19" i="1" s="1"/>
  <c r="L82" i="1"/>
  <c r="K82" i="1"/>
  <c r="J82" i="1"/>
  <c r="I82" i="1"/>
  <c r="H82" i="1"/>
  <c r="G82" i="1"/>
  <c r="F82" i="1"/>
  <c r="E82" i="1"/>
  <c r="D82" i="1"/>
  <c r="C82" i="1"/>
  <c r="B82" i="1"/>
  <c r="M82" i="1" s="1"/>
  <c r="L81" i="1"/>
  <c r="K81" i="1"/>
  <c r="J81" i="1"/>
  <c r="H81" i="1"/>
  <c r="H83" i="1" s="1"/>
  <c r="H19" i="1" s="1"/>
  <c r="G81" i="1"/>
  <c r="G83" i="1" s="1"/>
  <c r="G19" i="1" s="1"/>
  <c r="F81" i="1"/>
  <c r="F83" i="1" s="1"/>
  <c r="F19" i="1" s="1"/>
  <c r="E81" i="1"/>
  <c r="D81" i="1"/>
  <c r="C81" i="1"/>
  <c r="B81" i="1"/>
  <c r="M81" i="1" s="1"/>
  <c r="L80" i="1"/>
  <c r="K80" i="1"/>
  <c r="J80" i="1"/>
  <c r="J83" i="1" s="1"/>
  <c r="J19" i="1" s="1"/>
  <c r="I80" i="1"/>
  <c r="I83" i="1" s="1"/>
  <c r="I19" i="1" s="1"/>
  <c r="H80" i="1"/>
  <c r="G80" i="1"/>
  <c r="F80" i="1"/>
  <c r="E80" i="1"/>
  <c r="E83" i="1" s="1"/>
  <c r="E19" i="1" s="1"/>
  <c r="D80" i="1"/>
  <c r="D83" i="1" s="1"/>
  <c r="D19" i="1" s="1"/>
  <c r="C80" i="1"/>
  <c r="C83" i="1" s="1"/>
  <c r="C19" i="1" s="1"/>
  <c r="B80" i="1"/>
  <c r="M80" i="1" s="1"/>
  <c r="M83" i="1" s="1"/>
  <c r="L71" i="1"/>
  <c r="L18" i="1" s="1"/>
  <c r="K71" i="1"/>
  <c r="K18" i="1" s="1"/>
  <c r="J71" i="1"/>
  <c r="J18" i="1" s="1"/>
  <c r="L70" i="1"/>
  <c r="K70" i="1"/>
  <c r="J70" i="1"/>
  <c r="I70" i="1"/>
  <c r="H70" i="1"/>
  <c r="G70" i="1"/>
  <c r="F70" i="1"/>
  <c r="E70" i="1"/>
  <c r="D70" i="1"/>
  <c r="C70" i="1"/>
  <c r="B70" i="1"/>
  <c r="M70" i="1" s="1"/>
  <c r="L69" i="1"/>
  <c r="K69" i="1"/>
  <c r="J69" i="1"/>
  <c r="H69" i="1"/>
  <c r="G69" i="1"/>
  <c r="G71" i="1" s="1"/>
  <c r="G18" i="1" s="1"/>
  <c r="F69" i="1"/>
  <c r="F71" i="1" s="1"/>
  <c r="F18" i="1" s="1"/>
  <c r="E69" i="1"/>
  <c r="E71" i="1" s="1"/>
  <c r="E18" i="1" s="1"/>
  <c r="D69" i="1"/>
  <c r="C69" i="1"/>
  <c r="B69" i="1"/>
  <c r="M69" i="1" s="1"/>
  <c r="M68" i="1"/>
  <c r="L68" i="1"/>
  <c r="K68" i="1"/>
  <c r="J68" i="1"/>
  <c r="I68" i="1"/>
  <c r="I71" i="1" s="1"/>
  <c r="I18" i="1" s="1"/>
  <c r="H68" i="1"/>
  <c r="H71" i="1" s="1"/>
  <c r="H18" i="1" s="1"/>
  <c r="G68" i="1"/>
  <c r="F68" i="1"/>
  <c r="E68" i="1"/>
  <c r="D68" i="1"/>
  <c r="D71" i="1" s="1"/>
  <c r="D18" i="1" s="1"/>
  <c r="C68" i="1"/>
  <c r="C71" i="1" s="1"/>
  <c r="C18" i="1" s="1"/>
  <c r="B68" i="1"/>
  <c r="B71" i="1" s="1"/>
  <c r="B18" i="1" s="1"/>
  <c r="K59" i="1"/>
  <c r="J59" i="1"/>
  <c r="J17" i="1" s="1"/>
  <c r="I59" i="1"/>
  <c r="I17" i="1" s="1"/>
  <c r="L58" i="1"/>
  <c r="K58" i="1"/>
  <c r="J58" i="1"/>
  <c r="I58" i="1"/>
  <c r="H58" i="1"/>
  <c r="G58" i="1"/>
  <c r="F58" i="1"/>
  <c r="E58" i="1"/>
  <c r="M58" i="1" s="1"/>
  <c r="D58" i="1"/>
  <c r="C58" i="1"/>
  <c r="B58" i="1"/>
  <c r="L57" i="1"/>
  <c r="K57" i="1"/>
  <c r="J57" i="1"/>
  <c r="H57" i="1"/>
  <c r="G57" i="1"/>
  <c r="F57" i="1"/>
  <c r="F59" i="1" s="1"/>
  <c r="F17" i="1" s="1"/>
  <c r="E57" i="1"/>
  <c r="E59" i="1" s="1"/>
  <c r="E17" i="1" s="1"/>
  <c r="D57" i="1"/>
  <c r="M57" i="1" s="1"/>
  <c r="C57" i="1"/>
  <c r="B57" i="1"/>
  <c r="L56" i="1"/>
  <c r="L59" i="1" s="1"/>
  <c r="L17" i="1" s="1"/>
  <c r="K56" i="1"/>
  <c r="J56" i="1"/>
  <c r="I56" i="1"/>
  <c r="H56" i="1"/>
  <c r="H59" i="1" s="1"/>
  <c r="H17" i="1" s="1"/>
  <c r="G56" i="1"/>
  <c r="G59" i="1" s="1"/>
  <c r="G17" i="1" s="1"/>
  <c r="F56" i="1"/>
  <c r="E56" i="1"/>
  <c r="D56" i="1"/>
  <c r="C56" i="1"/>
  <c r="C59" i="1" s="1"/>
  <c r="C17" i="1" s="1"/>
  <c r="B56" i="1"/>
  <c r="B59" i="1" s="1"/>
  <c r="B17" i="1" s="1"/>
  <c r="L47" i="1"/>
  <c r="L16" i="1" s="1"/>
  <c r="J47" i="1"/>
  <c r="J16" i="1" s="1"/>
  <c r="I47" i="1"/>
  <c r="I16" i="1" s="1"/>
  <c r="H47" i="1"/>
  <c r="H16" i="1" s="1"/>
  <c r="L46" i="1"/>
  <c r="K46" i="1"/>
  <c r="J46" i="1"/>
  <c r="I46" i="1"/>
  <c r="H46" i="1"/>
  <c r="G46" i="1"/>
  <c r="F46" i="1"/>
  <c r="E46" i="1"/>
  <c r="D46" i="1"/>
  <c r="C46" i="1"/>
  <c r="B46" i="1"/>
  <c r="M46" i="1" s="1"/>
  <c r="L45" i="1"/>
  <c r="K45" i="1"/>
  <c r="J45" i="1"/>
  <c r="H45" i="1"/>
  <c r="G45" i="1"/>
  <c r="F45" i="1"/>
  <c r="E45" i="1"/>
  <c r="E47" i="1" s="1"/>
  <c r="E16" i="1" s="1"/>
  <c r="D45" i="1"/>
  <c r="D47" i="1" s="1"/>
  <c r="D16" i="1" s="1"/>
  <c r="C45" i="1"/>
  <c r="C47" i="1" s="1"/>
  <c r="C16" i="1" s="1"/>
  <c r="B45" i="1"/>
  <c r="L44" i="1"/>
  <c r="K44" i="1"/>
  <c r="K47" i="1" s="1"/>
  <c r="K16" i="1" s="1"/>
  <c r="J44" i="1"/>
  <c r="I44" i="1"/>
  <c r="H44" i="1"/>
  <c r="G44" i="1"/>
  <c r="G47" i="1" s="1"/>
  <c r="G16" i="1" s="1"/>
  <c r="F44" i="1"/>
  <c r="F47" i="1" s="1"/>
  <c r="F16" i="1" s="1"/>
  <c r="E44" i="1"/>
  <c r="D44" i="1"/>
  <c r="C44" i="1"/>
  <c r="M44" i="1" s="1"/>
  <c r="B44" i="1"/>
  <c r="B47" i="1" s="1"/>
  <c r="B16" i="1" s="1"/>
  <c r="I35" i="1"/>
  <c r="I15" i="1" s="1"/>
  <c r="H35" i="1"/>
  <c r="H15" i="1" s="1"/>
  <c r="G35" i="1"/>
  <c r="G15" i="1" s="1"/>
  <c r="B35" i="1"/>
  <c r="B15" i="1" s="1"/>
  <c r="L34" i="1"/>
  <c r="K34" i="1"/>
  <c r="J34" i="1"/>
  <c r="I34" i="1"/>
  <c r="H34" i="1"/>
  <c r="G34" i="1"/>
  <c r="F34" i="1"/>
  <c r="E34" i="1"/>
  <c r="D34" i="1"/>
  <c r="C34" i="1"/>
  <c r="B34" i="1"/>
  <c r="M34" i="1" s="1"/>
  <c r="L33" i="1"/>
  <c r="K33" i="1"/>
  <c r="J33" i="1"/>
  <c r="J35" i="1" s="1"/>
  <c r="J15" i="1" s="1"/>
  <c r="I33" i="1"/>
  <c r="H33" i="1"/>
  <c r="G33" i="1"/>
  <c r="F33" i="1"/>
  <c r="E33" i="1"/>
  <c r="E35" i="1" s="1"/>
  <c r="E15" i="1" s="1"/>
  <c r="E20" i="1" s="1"/>
  <c r="E22" i="1" s="1"/>
  <c r="D33" i="1"/>
  <c r="C33" i="1"/>
  <c r="M33" i="1" s="1"/>
  <c r="B33" i="1"/>
  <c r="L32" i="1"/>
  <c r="L35" i="1" s="1"/>
  <c r="L15" i="1" s="1"/>
  <c r="K32" i="1"/>
  <c r="K35" i="1" s="1"/>
  <c r="K15" i="1" s="1"/>
  <c r="J32" i="1"/>
  <c r="I32" i="1"/>
  <c r="H32" i="1"/>
  <c r="G32" i="1"/>
  <c r="F32" i="1"/>
  <c r="F35" i="1" s="1"/>
  <c r="F15" i="1" s="1"/>
  <c r="E32" i="1"/>
  <c r="D32" i="1"/>
  <c r="D35" i="1" s="1"/>
  <c r="D15" i="1" s="1"/>
  <c r="C32" i="1"/>
  <c r="C35" i="1" s="1"/>
  <c r="C15" i="1" s="1"/>
  <c r="B32" i="1"/>
  <c r="P19" i="1"/>
  <c r="P18" i="1"/>
  <c r="P17" i="1"/>
  <c r="K17" i="1"/>
  <c r="C20" i="1" l="1"/>
  <c r="C22" i="1" s="1"/>
  <c r="J20" i="1"/>
  <c r="J22" i="1" s="1"/>
  <c r="D20" i="1"/>
  <c r="D22" i="1" s="1"/>
  <c r="G20" i="1"/>
  <c r="G22" i="1" s="1"/>
  <c r="H20" i="1"/>
  <c r="H22" i="1" s="1"/>
  <c r="F20" i="1"/>
  <c r="F22" i="1" s="1"/>
  <c r="I20" i="1"/>
  <c r="M16" i="1"/>
  <c r="M47" i="1"/>
  <c r="M15" i="1"/>
  <c r="B20" i="1"/>
  <c r="B22" i="1" s="1"/>
  <c r="O19" i="1"/>
  <c r="M71" i="1"/>
  <c r="K20" i="1"/>
  <c r="K22" i="1" s="1"/>
  <c r="M17" i="1"/>
  <c r="L20" i="1"/>
  <c r="O18" i="1"/>
  <c r="M18" i="1"/>
  <c r="M56" i="1"/>
  <c r="M59" i="1" s="1"/>
  <c r="M32" i="1"/>
  <c r="B83" i="1"/>
  <c r="B19" i="1" s="1"/>
  <c r="M19" i="1" s="1"/>
  <c r="D59" i="1"/>
  <c r="D17" i="1" s="1"/>
  <c r="M45" i="1"/>
  <c r="M20" i="1" l="1"/>
  <c r="M22" i="1" s="1"/>
  <c r="M35" i="1"/>
  <c r="O17" i="1"/>
</calcChain>
</file>

<file path=xl/sharedStrings.xml><?xml version="1.0" encoding="utf-8"?>
<sst xmlns="http://schemas.openxmlformats.org/spreadsheetml/2006/main" count="275" uniqueCount="55">
  <si>
    <t>ANEXO III</t>
  </si>
  <si>
    <t>PARTICIPACIONES FEDERALES MINISTRADAS A LOS MUNICIPIOS</t>
  </si>
  <si>
    <t>EN EL I TRIMESTRE DEL EJERCICIO FISCAL 2025</t>
  </si>
  <si>
    <t>Municipios</t>
  </si>
  <si>
    <t xml:space="preserve">Impuesto </t>
  </si>
  <si>
    <t xml:space="preserve">Art. 4o.-A , </t>
  </si>
  <si>
    <t>Incentivo del IEPS Gasolinas y Diesel Estatal</t>
  </si>
  <si>
    <t>Fondo de</t>
  </si>
  <si>
    <t>Fondo de ISR</t>
  </si>
  <si>
    <t>ART 126 ISR</t>
  </si>
  <si>
    <t>Total</t>
  </si>
  <si>
    <t xml:space="preserve">Fondo General </t>
  </si>
  <si>
    <t xml:space="preserve">Fondo de </t>
  </si>
  <si>
    <t>Impuesto</t>
  </si>
  <si>
    <t>sobre</t>
  </si>
  <si>
    <t>Especial</t>
  </si>
  <si>
    <t>Fracción I de</t>
  </si>
  <si>
    <t>Compensación</t>
  </si>
  <si>
    <t xml:space="preserve">de </t>
  </si>
  <si>
    <t>Fomento</t>
  </si>
  <si>
    <t>Tenencia o</t>
  </si>
  <si>
    <t>Sobre</t>
  </si>
  <si>
    <t>Fiscalización</t>
  </si>
  <si>
    <t>la Ley de</t>
  </si>
  <si>
    <t xml:space="preserve">del Impuesto </t>
  </si>
  <si>
    <t xml:space="preserve"> Participaciones</t>
  </si>
  <si>
    <t>Municipal</t>
  </si>
  <si>
    <t>Automóviles</t>
  </si>
  <si>
    <t>Uso de</t>
  </si>
  <si>
    <t>Producción y</t>
  </si>
  <si>
    <t>y</t>
  </si>
  <si>
    <t xml:space="preserve">Coordinación </t>
  </si>
  <si>
    <t>Nuevos</t>
  </si>
  <si>
    <t>Vehículos</t>
  </si>
  <si>
    <t>Servicios</t>
  </si>
  <si>
    <t>Recaudación</t>
  </si>
  <si>
    <t>Fiscal</t>
  </si>
  <si>
    <t>(Gasolinas)</t>
  </si>
  <si>
    <t>La Paz</t>
  </si>
  <si>
    <t>Comondú</t>
  </si>
  <si>
    <t>Mulegé</t>
  </si>
  <si>
    <t>Los Cabos</t>
  </si>
  <si>
    <t>Loreto</t>
  </si>
  <si>
    <t>TOTAL</t>
  </si>
  <si>
    <t>Municipio de La Paz</t>
  </si>
  <si>
    <t>Enero</t>
  </si>
  <si>
    <t>Febrero</t>
  </si>
  <si>
    <t>Marzo</t>
  </si>
  <si>
    <t>1er Trimestre</t>
  </si>
  <si>
    <t>Municipio de Comondú</t>
  </si>
  <si>
    <t>Municipio de Mulegé</t>
  </si>
  <si>
    <t>EN EL MES DE ABRIL DE 2025</t>
  </si>
  <si>
    <t>Municipio  de Los Cabos</t>
  </si>
  <si>
    <t>Municipio de Loreto</t>
  </si>
  <si>
    <t>ISR 3-B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</si>
</sst>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.0000_-;\-* #,##0.0000_-;_-* &quot;-&quot;??_-;_-@_-"/>
    <numFmt numFmtId="165" formatCode="_-* #,##0_-;\-* #,##0_-;_-* &quot;-&quot;??_-;_-@_-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Montserrat"/>
    </font>
    <font>
      <sz val="11"/>
      <color theme="1"/>
      <name val="Montserrat"/>
    </font>
    <font>
      <b/>
      <sz val="11"/>
      <color theme="0"/>
      <name val="Montserrat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43" fontId="3" fillId="0" borderId="0" xfId="1" applyFont="1" applyAlignment="1">
      <alignment vertical="center"/>
    </xf>
    <xf numFmtId="164" fontId="3" fillId="0" borderId="0" xfId="1" applyNumberFormat="1" applyFont="1" applyAlignment="1">
      <alignment vertical="center"/>
    </xf>
    <xf numFmtId="0" fontId="2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/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8" xfId="0" applyFont="1" applyFill="1" applyBorder="1"/>
    <xf numFmtId="0" fontId="4" fillId="2" borderId="7" xfId="0" applyFont="1" applyFill="1" applyBorder="1"/>
    <xf numFmtId="0" fontId="4" fillId="2" borderId="9" xfId="0" applyFont="1" applyFill="1" applyBorder="1"/>
    <xf numFmtId="0" fontId="4" fillId="2" borderId="9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/>
    </xf>
    <xf numFmtId="0" fontId="3" fillId="0" borderId="10" xfId="0" applyFont="1" applyBorder="1" applyAlignment="1">
      <alignment vertical="center"/>
    </xf>
    <xf numFmtId="3" fontId="3" fillId="0" borderId="10" xfId="0" applyNumberFormat="1" applyFont="1" applyBorder="1" applyAlignment="1">
      <alignment vertical="center"/>
    </xf>
    <xf numFmtId="3" fontId="3" fillId="0" borderId="10" xfId="0" applyNumberFormat="1" applyFont="1" applyBorder="1" applyAlignment="1">
      <alignment horizontal="center" vertical="center"/>
    </xf>
    <xf numFmtId="3" fontId="3" fillId="0" borderId="0" xfId="0" applyNumberFormat="1" applyFont="1" applyAlignment="1">
      <alignment vertical="center"/>
    </xf>
    <xf numFmtId="43" fontId="3" fillId="0" borderId="0" xfId="0" applyNumberFormat="1" applyFont="1" applyAlignment="1">
      <alignment vertical="center"/>
    </xf>
    <xf numFmtId="165" fontId="3" fillId="0" borderId="0" xfId="1" applyNumberFormat="1" applyFont="1" applyAlignment="1">
      <alignment vertical="center"/>
    </xf>
    <xf numFmtId="0" fontId="4" fillId="2" borderId="10" xfId="0" applyFont="1" applyFill="1" applyBorder="1" applyAlignment="1">
      <alignment horizontal="center" vertical="center"/>
    </xf>
    <xf numFmtId="3" fontId="4" fillId="2" borderId="10" xfId="0" applyNumberFormat="1" applyFont="1" applyFill="1" applyBorder="1" applyAlignment="1">
      <alignment horizontal="right" vertical="center"/>
    </xf>
    <xf numFmtId="3" fontId="4" fillId="2" borderId="10" xfId="0" applyNumberFormat="1" applyFont="1" applyFill="1" applyBorder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vertical="center"/>
    </xf>
    <xf numFmtId="3" fontId="2" fillId="0" borderId="10" xfId="0" applyNumberFormat="1" applyFont="1" applyBorder="1" applyAlignment="1">
      <alignment vertical="center"/>
    </xf>
    <xf numFmtId="3" fontId="2" fillId="0" borderId="10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9" fontId="3" fillId="0" borderId="0" xfId="2" applyFont="1" applyAlignment="1">
      <alignment vertic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19049</xdr:colOff>
      <xdr:row>0</xdr:row>
      <xdr:rowOff>59874</xdr:rowOff>
    </xdr:from>
    <xdr:to>
      <xdr:col>2</xdr:col>
      <xdr:colOff>966106</xdr:colOff>
      <xdr:row>4</xdr:row>
      <xdr:rowOff>81644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BD57C88-D986-4E64-93D2-FCB38945E6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49" y="59874"/>
          <a:ext cx="4252232" cy="93617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nexos%20por%20trimestre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2"/>
      <sheetName val="Hoja3"/>
      <sheetName val="1er trimestre 2025"/>
      <sheetName val="2do trimestre 2025"/>
      <sheetName val="3er trimestre 2025"/>
      <sheetName val="4to trimestre 2025"/>
      <sheetName val="Acumulado."/>
    </sheetNames>
    <sheetDataSet>
      <sheetData sheetId="0"/>
      <sheetData sheetId="1"/>
      <sheetData sheetId="2"/>
      <sheetData sheetId="3"/>
      <sheetData sheetId="4"/>
      <sheetData sheetId="5"/>
      <sheetData sheetId="6">
        <row r="12">
          <cell r="B12">
            <v>29752117.644051455</v>
          </cell>
          <cell r="D12">
            <v>5826205.0748133948</v>
          </cell>
          <cell r="F12">
            <v>2607004.8000000003</v>
          </cell>
          <cell r="G12">
            <v>0</v>
          </cell>
          <cell r="H12">
            <v>935330.70184290607</v>
          </cell>
          <cell r="I12">
            <v>2865344.9186495203</v>
          </cell>
          <cell r="K12">
            <v>2976048.5913250037</v>
          </cell>
          <cell r="L12">
            <v>0</v>
          </cell>
          <cell r="M12">
            <v>245186.54161104601</v>
          </cell>
          <cell r="N12">
            <v>0</v>
          </cell>
          <cell r="O12">
            <v>3559898.2919002711</v>
          </cell>
        </row>
        <row r="13">
          <cell r="B13">
            <v>16710051.212525867</v>
          </cell>
          <cell r="D13">
            <v>3469985.501108746</v>
          </cell>
          <cell r="F13">
            <v>0</v>
          </cell>
          <cell r="G13">
            <v>0</v>
          </cell>
          <cell r="H13">
            <v>525321.39444425795</v>
          </cell>
          <cell r="I13">
            <v>1706549.1508995511</v>
          </cell>
          <cell r="K13">
            <v>585331.87574931595</v>
          </cell>
          <cell r="L13">
            <v>0</v>
          </cell>
          <cell r="M13">
            <v>0</v>
          </cell>
          <cell r="N13">
            <v>0</v>
          </cell>
          <cell r="O13">
            <v>2884023.0589183583</v>
          </cell>
        </row>
        <row r="14">
          <cell r="B14">
            <v>17099257.179023836</v>
          </cell>
          <cell r="D14">
            <v>3379823.4524437492</v>
          </cell>
          <cell r="F14">
            <v>0</v>
          </cell>
          <cell r="G14">
            <v>0</v>
          </cell>
          <cell r="H14">
            <v>537557.03743818705</v>
          </cell>
          <cell r="I14">
            <v>1662207.1882188856</v>
          </cell>
          <cell r="K14">
            <v>535788.14635667065</v>
          </cell>
          <cell r="L14">
            <v>0</v>
          </cell>
          <cell r="M14">
            <v>0</v>
          </cell>
          <cell r="N14">
            <v>0</v>
          </cell>
          <cell r="O14">
            <v>2866202.0758175803</v>
          </cell>
        </row>
        <row r="15">
          <cell r="B15">
            <v>44275729.077543952</v>
          </cell>
          <cell r="D15">
            <v>7502077.5574996546</v>
          </cell>
          <cell r="F15">
            <v>229874.40000000002</v>
          </cell>
          <cell r="G15">
            <v>540.98599999999999</v>
          </cell>
          <cell r="H15">
            <v>1391916.0057161653</v>
          </cell>
          <cell r="I15">
            <v>3689543.971190325</v>
          </cell>
          <cell r="K15">
            <v>3385476.5274802921</v>
          </cell>
          <cell r="L15">
            <v>0</v>
          </cell>
          <cell r="M15">
            <v>26851.658388954002</v>
          </cell>
          <cell r="N15">
            <v>0</v>
          </cell>
          <cell r="O15">
            <v>5319174.0053329393</v>
          </cell>
        </row>
        <row r="16">
          <cell r="B16">
            <v>10047440.448701648</v>
          </cell>
          <cell r="D16">
            <v>3003081.8889948674</v>
          </cell>
          <cell r="F16">
            <v>0</v>
          </cell>
          <cell r="G16">
            <v>0</v>
          </cell>
          <cell r="H16">
            <v>315865.90369939123</v>
          </cell>
          <cell r="I16">
            <v>1476924.5710417167</v>
          </cell>
          <cell r="K16">
            <v>150016.85908871691</v>
          </cell>
          <cell r="L16">
            <v>0</v>
          </cell>
          <cell r="M16">
            <v>0</v>
          </cell>
          <cell r="N16">
            <v>0</v>
          </cell>
          <cell r="O16">
            <v>2901973.9680308551</v>
          </cell>
        </row>
        <row r="17">
          <cell r="P17">
            <v>184445721.66584808</v>
          </cell>
        </row>
        <row r="30">
          <cell r="B30">
            <v>39373324.270687684</v>
          </cell>
          <cell r="D30">
            <v>7544431.2629835298</v>
          </cell>
          <cell r="F30">
            <v>3209018</v>
          </cell>
          <cell r="G30">
            <v>0</v>
          </cell>
          <cell r="H30">
            <v>2150920.8652671906</v>
          </cell>
          <cell r="I30">
            <v>561855.54936211603</v>
          </cell>
          <cell r="K30">
            <v>2726100.5954853012</v>
          </cell>
          <cell r="L30">
            <v>0</v>
          </cell>
          <cell r="M30">
            <v>245186.54161104601</v>
          </cell>
          <cell r="N30">
            <v>0</v>
          </cell>
          <cell r="O30">
            <v>2730435.2150374744</v>
          </cell>
        </row>
        <row r="31">
          <cell r="B31">
            <v>22113728.939967521</v>
          </cell>
          <cell r="D31">
            <v>4493330.866404986</v>
          </cell>
          <cell r="F31">
            <v>0</v>
          </cell>
          <cell r="G31">
            <v>0</v>
          </cell>
          <cell r="H31">
            <v>1208048.3897888637</v>
          </cell>
          <cell r="I31">
            <v>334631.30544996751</v>
          </cell>
          <cell r="K31">
            <v>536171.8823032754</v>
          </cell>
          <cell r="M31">
            <v>0</v>
          </cell>
          <cell r="N31">
            <v>0</v>
          </cell>
          <cell r="O31">
            <v>2212040.1975999447</v>
          </cell>
        </row>
        <row r="32">
          <cell r="B32">
            <v>22628795.897901349</v>
          </cell>
          <cell r="D32">
            <v>4376578.8176960535</v>
          </cell>
          <cell r="F32">
            <v>0</v>
          </cell>
          <cell r="G32">
            <v>0</v>
          </cell>
          <cell r="H32">
            <v>1236185.9242071691</v>
          </cell>
          <cell r="I32">
            <v>325936.44374602928</v>
          </cell>
          <cell r="K32">
            <v>490789.15885126335</v>
          </cell>
          <cell r="M32">
            <v>0</v>
          </cell>
          <cell r="N32">
            <v>0</v>
          </cell>
          <cell r="O32">
            <v>2198371.537476799</v>
          </cell>
        </row>
        <row r="33">
          <cell r="B33">
            <v>58593564.974014565</v>
          </cell>
          <cell r="D33">
            <v>9714541.0666719973</v>
          </cell>
          <cell r="F33">
            <v>253253</v>
          </cell>
          <cell r="G33">
            <v>652.98599999999999</v>
          </cell>
          <cell r="H33">
            <v>3200901.2143996833</v>
          </cell>
          <cell r="I33">
            <v>723469.8836208015</v>
          </cell>
          <cell r="K33">
            <v>3101142.0997855784</v>
          </cell>
          <cell r="M33">
            <v>26851.658388954002</v>
          </cell>
          <cell r="N33">
            <v>13097592.8901152</v>
          </cell>
          <cell r="O33">
            <v>4079796.3391589676</v>
          </cell>
        </row>
        <row r="34">
          <cell r="B34">
            <v>13296570.53692946</v>
          </cell>
          <cell r="D34">
            <v>3888731.1033002338</v>
          </cell>
          <cell r="F34">
            <v>0</v>
          </cell>
          <cell r="G34">
            <v>0</v>
          </cell>
          <cell r="H34">
            <v>726376.84356437065</v>
          </cell>
          <cell r="I34">
            <v>289605.01782108558</v>
          </cell>
          <cell r="K34">
            <v>137417.46357458064</v>
          </cell>
          <cell r="M34">
            <v>0</v>
          </cell>
          <cell r="N34">
            <v>0</v>
          </cell>
          <cell r="O34">
            <v>2225808.5107268165</v>
          </cell>
        </row>
        <row r="35">
          <cell r="P35">
            <v>234052157.24989983</v>
          </cell>
        </row>
        <row r="48">
          <cell r="B48">
            <v>32535554.913171142</v>
          </cell>
          <cell r="D48">
            <v>6307580.9474125477</v>
          </cell>
          <cell r="F48">
            <v>2613400.6</v>
          </cell>
          <cell r="G48">
            <v>0</v>
          </cell>
          <cell r="H48">
            <v>886027.88022802339</v>
          </cell>
          <cell r="I48">
            <v>561855.54936211603</v>
          </cell>
          <cell r="K48">
            <v>2590674.2115175202</v>
          </cell>
          <cell r="M48">
            <v>245186.54161104601</v>
          </cell>
          <cell r="N48">
            <v>0</v>
          </cell>
          <cell r="O48">
            <v>5358520.2377717001</v>
          </cell>
        </row>
        <row r="49">
          <cell r="B49">
            <v>18273347.643062215</v>
          </cell>
          <cell r="D49">
            <v>3756684.5233803112</v>
          </cell>
          <cell r="F49">
            <v>0</v>
          </cell>
          <cell r="G49">
            <v>0</v>
          </cell>
          <cell r="H49">
            <v>497630.83863363869</v>
          </cell>
          <cell r="I49">
            <v>334631.30544996751</v>
          </cell>
          <cell r="K49">
            <v>509536.10102440999</v>
          </cell>
          <cell r="M49">
            <v>0</v>
          </cell>
          <cell r="N49">
            <v>0</v>
          </cell>
          <cell r="O49">
            <v>4341162.2075205082</v>
          </cell>
        </row>
        <row r="50">
          <cell r="B50">
            <v>18698965.484690379</v>
          </cell>
          <cell r="D50">
            <v>3659073.0570765384</v>
          </cell>
          <cell r="F50">
            <v>0</v>
          </cell>
          <cell r="G50">
            <v>0</v>
          </cell>
          <cell r="H50">
            <v>509221.52073546353</v>
          </cell>
          <cell r="I50">
            <v>325936.44374602928</v>
          </cell>
          <cell r="K50">
            <v>466407.88650060631</v>
          </cell>
          <cell r="M50">
            <v>0</v>
          </cell>
          <cell r="N50">
            <v>0</v>
          </cell>
          <cell r="O50">
            <v>4314337.2561392337</v>
          </cell>
        </row>
        <row r="51">
          <cell r="B51">
            <v>48417912.027553968</v>
          </cell>
          <cell r="D51">
            <v>8121918.2744286899</v>
          </cell>
          <cell r="F51">
            <v>323182.80000000005</v>
          </cell>
          <cell r="G51">
            <v>848.38200000000006</v>
          </cell>
          <cell r="H51">
            <v>1318545.8208205879</v>
          </cell>
          <cell r="I51">
            <v>723469.8836208015</v>
          </cell>
          <cell r="K51">
            <v>2947084.5197242498</v>
          </cell>
          <cell r="M51">
            <v>26851.658388954002</v>
          </cell>
          <cell r="N51">
            <v>12089990</v>
          </cell>
          <cell r="O51">
            <v>8006661.769145906</v>
          </cell>
        </row>
        <row r="52">
          <cell r="B52">
            <v>10987421.2775879</v>
          </cell>
          <cell r="D52">
            <v>3251204.148036344</v>
          </cell>
          <cell r="F52">
            <v>0</v>
          </cell>
          <cell r="G52">
            <v>0</v>
          </cell>
          <cell r="H52">
            <v>299216.09174129891</v>
          </cell>
          <cell r="I52">
            <v>289605.01782108558</v>
          </cell>
          <cell r="K52">
            <v>130590.88123321375</v>
          </cell>
          <cell r="M52">
            <v>0</v>
          </cell>
          <cell r="N52">
            <v>0</v>
          </cell>
          <cell r="O52">
            <v>4368182.7294226578</v>
          </cell>
        </row>
        <row r="53">
          <cell r="P53">
            <v>208088420.43055907</v>
          </cell>
        </row>
        <row r="233">
          <cell r="B233">
            <v>402803781.52741301</v>
          </cell>
          <cell r="D233">
            <v>78295247.542251647</v>
          </cell>
          <cell r="F233">
            <v>9235733.5999999996</v>
          </cell>
          <cell r="G233">
            <v>2042.354</v>
          </cell>
          <cell r="H233">
            <v>15739066.432527196</v>
          </cell>
          <cell r="I233">
            <v>15871566.199999999</v>
          </cell>
          <cell r="K233">
            <v>21268576.800000001</v>
          </cell>
          <cell r="M233">
            <v>816114.6</v>
          </cell>
          <cell r="O233">
            <v>57366587.400000013</v>
          </cell>
          <cell r="P233">
            <v>626586299.34630692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15134B-3D1E-4E1B-965E-D5075C6D7E16}">
  <dimension ref="A5:X83"/>
  <sheetViews>
    <sheetView tabSelected="1" zoomScale="70" zoomScaleNormal="70" workbookViewId="0">
      <selection activeCell="B8" sqref="B8"/>
    </sheetView>
  </sheetViews>
  <sheetFormatPr baseColWidth="10" defaultColWidth="11.42578125" defaultRowHeight="18"/>
  <cols>
    <col min="1" max="1" width="29.5703125" style="2" bestFit="1" customWidth="1"/>
    <col min="2" max="2" width="20" style="2" bestFit="1" customWidth="1"/>
    <col min="3" max="3" width="16.7109375" style="2" bestFit="1" customWidth="1"/>
    <col min="4" max="4" width="15.7109375" style="2" bestFit="1" customWidth="1"/>
    <col min="5" max="5" width="14" style="2" bestFit="1" customWidth="1"/>
    <col min="6" max="7" width="16.42578125" style="2" bestFit="1" customWidth="1"/>
    <col min="8" max="8" width="17.5703125" style="2" bestFit="1" customWidth="1"/>
    <col min="9" max="9" width="17.42578125" style="2" customWidth="1"/>
    <col min="10" max="10" width="20.7109375" style="43" customWidth="1"/>
    <col min="11" max="12" width="15.42578125" style="2" customWidth="1"/>
    <col min="13" max="13" width="16.42578125" style="2" customWidth="1"/>
    <col min="14" max="14" width="16" style="2" bestFit="1" customWidth="1"/>
    <col min="15" max="15" width="18.42578125" style="3" bestFit="1" customWidth="1"/>
    <col min="16" max="16" width="22.42578125" style="4" bestFit="1" customWidth="1"/>
    <col min="17" max="17" width="12.7109375" style="2" bestFit="1" customWidth="1"/>
    <col min="18" max="18" width="10.28515625" style="2" bestFit="1" customWidth="1"/>
    <col min="19" max="19" width="12.85546875" style="2" bestFit="1" customWidth="1"/>
    <col min="20" max="21" width="12.7109375" style="2" bestFit="1" customWidth="1"/>
    <col min="22" max="22" width="11.5703125" style="2" bestFit="1" customWidth="1"/>
    <col min="23" max="23" width="13.7109375" style="2" bestFit="1" customWidth="1"/>
    <col min="24" max="24" width="14.85546875" style="2" bestFit="1" customWidth="1"/>
    <col min="25" max="237" width="11.42578125" style="2"/>
    <col min="238" max="238" width="19" style="2" customWidth="1"/>
    <col min="239" max="239" width="11.28515625" style="2" customWidth="1"/>
    <col min="240" max="240" width="11.140625" style="2" customWidth="1"/>
    <col min="241" max="241" width="11" style="2" customWidth="1"/>
    <col min="242" max="242" width="11.7109375" style="2" customWidth="1"/>
    <col min="243" max="243" width="10.5703125" style="2" customWidth="1"/>
    <col min="244" max="244" width="10.140625" style="2" customWidth="1"/>
    <col min="245" max="493" width="11.42578125" style="2"/>
    <col min="494" max="494" width="19" style="2" customWidth="1"/>
    <col min="495" max="495" width="11.28515625" style="2" customWidth="1"/>
    <col min="496" max="496" width="11.140625" style="2" customWidth="1"/>
    <col min="497" max="497" width="11" style="2" customWidth="1"/>
    <col min="498" max="498" width="11.7109375" style="2" customWidth="1"/>
    <col min="499" max="499" width="10.5703125" style="2" customWidth="1"/>
    <col min="500" max="500" width="10.140625" style="2" customWidth="1"/>
    <col min="501" max="749" width="11.42578125" style="2"/>
    <col min="750" max="750" width="19" style="2" customWidth="1"/>
    <col min="751" max="751" width="11.28515625" style="2" customWidth="1"/>
    <col min="752" max="752" width="11.140625" style="2" customWidth="1"/>
    <col min="753" max="753" width="11" style="2" customWidth="1"/>
    <col min="754" max="754" width="11.7109375" style="2" customWidth="1"/>
    <col min="755" max="755" width="10.5703125" style="2" customWidth="1"/>
    <col min="756" max="756" width="10.140625" style="2" customWidth="1"/>
    <col min="757" max="1005" width="11.42578125" style="2"/>
    <col min="1006" max="1006" width="19" style="2" customWidth="1"/>
    <col min="1007" max="1007" width="11.28515625" style="2" customWidth="1"/>
    <col min="1008" max="1008" width="11.140625" style="2" customWidth="1"/>
    <col min="1009" max="1009" width="11" style="2" customWidth="1"/>
    <col min="1010" max="1010" width="11.7109375" style="2" customWidth="1"/>
    <col min="1011" max="1011" width="10.5703125" style="2" customWidth="1"/>
    <col min="1012" max="1012" width="10.140625" style="2" customWidth="1"/>
    <col min="1013" max="1261" width="11.42578125" style="2"/>
    <col min="1262" max="1262" width="19" style="2" customWidth="1"/>
    <col min="1263" max="1263" width="11.28515625" style="2" customWidth="1"/>
    <col min="1264" max="1264" width="11.140625" style="2" customWidth="1"/>
    <col min="1265" max="1265" width="11" style="2" customWidth="1"/>
    <col min="1266" max="1266" width="11.7109375" style="2" customWidth="1"/>
    <col min="1267" max="1267" width="10.5703125" style="2" customWidth="1"/>
    <col min="1268" max="1268" width="10.140625" style="2" customWidth="1"/>
    <col min="1269" max="1517" width="11.42578125" style="2"/>
    <col min="1518" max="1518" width="19" style="2" customWidth="1"/>
    <col min="1519" max="1519" width="11.28515625" style="2" customWidth="1"/>
    <col min="1520" max="1520" width="11.140625" style="2" customWidth="1"/>
    <col min="1521" max="1521" width="11" style="2" customWidth="1"/>
    <col min="1522" max="1522" width="11.7109375" style="2" customWidth="1"/>
    <col min="1523" max="1523" width="10.5703125" style="2" customWidth="1"/>
    <col min="1524" max="1524" width="10.140625" style="2" customWidth="1"/>
    <col min="1525" max="1773" width="11.42578125" style="2"/>
    <col min="1774" max="1774" width="19" style="2" customWidth="1"/>
    <col min="1775" max="1775" width="11.28515625" style="2" customWidth="1"/>
    <col min="1776" max="1776" width="11.140625" style="2" customWidth="1"/>
    <col min="1777" max="1777" width="11" style="2" customWidth="1"/>
    <col min="1778" max="1778" width="11.7109375" style="2" customWidth="1"/>
    <col min="1779" max="1779" width="10.5703125" style="2" customWidth="1"/>
    <col min="1780" max="1780" width="10.140625" style="2" customWidth="1"/>
    <col min="1781" max="2029" width="11.42578125" style="2"/>
    <col min="2030" max="2030" width="19" style="2" customWidth="1"/>
    <col min="2031" max="2031" width="11.28515625" style="2" customWidth="1"/>
    <col min="2032" max="2032" width="11.140625" style="2" customWidth="1"/>
    <col min="2033" max="2033" width="11" style="2" customWidth="1"/>
    <col min="2034" max="2034" width="11.7109375" style="2" customWidth="1"/>
    <col min="2035" max="2035" width="10.5703125" style="2" customWidth="1"/>
    <col min="2036" max="2036" width="10.140625" style="2" customWidth="1"/>
    <col min="2037" max="2285" width="11.42578125" style="2"/>
    <col min="2286" max="2286" width="19" style="2" customWidth="1"/>
    <col min="2287" max="2287" width="11.28515625" style="2" customWidth="1"/>
    <col min="2288" max="2288" width="11.140625" style="2" customWidth="1"/>
    <col min="2289" max="2289" width="11" style="2" customWidth="1"/>
    <col min="2290" max="2290" width="11.7109375" style="2" customWidth="1"/>
    <col min="2291" max="2291" width="10.5703125" style="2" customWidth="1"/>
    <col min="2292" max="2292" width="10.140625" style="2" customWidth="1"/>
    <col min="2293" max="2541" width="11.42578125" style="2"/>
    <col min="2542" max="2542" width="19" style="2" customWidth="1"/>
    <col min="2543" max="2543" width="11.28515625" style="2" customWidth="1"/>
    <col min="2544" max="2544" width="11.140625" style="2" customWidth="1"/>
    <col min="2545" max="2545" width="11" style="2" customWidth="1"/>
    <col min="2546" max="2546" width="11.7109375" style="2" customWidth="1"/>
    <col min="2547" max="2547" width="10.5703125" style="2" customWidth="1"/>
    <col min="2548" max="2548" width="10.140625" style="2" customWidth="1"/>
    <col min="2549" max="2797" width="11.42578125" style="2"/>
    <col min="2798" max="2798" width="19" style="2" customWidth="1"/>
    <col min="2799" max="2799" width="11.28515625" style="2" customWidth="1"/>
    <col min="2800" max="2800" width="11.140625" style="2" customWidth="1"/>
    <col min="2801" max="2801" width="11" style="2" customWidth="1"/>
    <col min="2802" max="2802" width="11.7109375" style="2" customWidth="1"/>
    <col min="2803" max="2803" width="10.5703125" style="2" customWidth="1"/>
    <col min="2804" max="2804" width="10.140625" style="2" customWidth="1"/>
    <col min="2805" max="3053" width="11.42578125" style="2"/>
    <col min="3054" max="3054" width="19" style="2" customWidth="1"/>
    <col min="3055" max="3055" width="11.28515625" style="2" customWidth="1"/>
    <col min="3056" max="3056" width="11.140625" style="2" customWidth="1"/>
    <col min="3057" max="3057" width="11" style="2" customWidth="1"/>
    <col min="3058" max="3058" width="11.7109375" style="2" customWidth="1"/>
    <col min="3059" max="3059" width="10.5703125" style="2" customWidth="1"/>
    <col min="3060" max="3060" width="10.140625" style="2" customWidth="1"/>
    <col min="3061" max="3309" width="11.42578125" style="2"/>
    <col min="3310" max="3310" width="19" style="2" customWidth="1"/>
    <col min="3311" max="3311" width="11.28515625" style="2" customWidth="1"/>
    <col min="3312" max="3312" width="11.140625" style="2" customWidth="1"/>
    <col min="3313" max="3313" width="11" style="2" customWidth="1"/>
    <col min="3314" max="3314" width="11.7109375" style="2" customWidth="1"/>
    <col min="3315" max="3315" width="10.5703125" style="2" customWidth="1"/>
    <col min="3316" max="3316" width="10.140625" style="2" customWidth="1"/>
    <col min="3317" max="3565" width="11.42578125" style="2"/>
    <col min="3566" max="3566" width="19" style="2" customWidth="1"/>
    <col min="3567" max="3567" width="11.28515625" style="2" customWidth="1"/>
    <col min="3568" max="3568" width="11.140625" style="2" customWidth="1"/>
    <col min="3569" max="3569" width="11" style="2" customWidth="1"/>
    <col min="3570" max="3570" width="11.7109375" style="2" customWidth="1"/>
    <col min="3571" max="3571" width="10.5703125" style="2" customWidth="1"/>
    <col min="3572" max="3572" width="10.140625" style="2" customWidth="1"/>
    <col min="3573" max="3821" width="11.42578125" style="2"/>
    <col min="3822" max="3822" width="19" style="2" customWidth="1"/>
    <col min="3823" max="3823" width="11.28515625" style="2" customWidth="1"/>
    <col min="3824" max="3824" width="11.140625" style="2" customWidth="1"/>
    <col min="3825" max="3825" width="11" style="2" customWidth="1"/>
    <col min="3826" max="3826" width="11.7109375" style="2" customWidth="1"/>
    <col min="3827" max="3827" width="10.5703125" style="2" customWidth="1"/>
    <col min="3828" max="3828" width="10.140625" style="2" customWidth="1"/>
    <col min="3829" max="4077" width="11.42578125" style="2"/>
    <col min="4078" max="4078" width="19" style="2" customWidth="1"/>
    <col min="4079" max="4079" width="11.28515625" style="2" customWidth="1"/>
    <col min="4080" max="4080" width="11.140625" style="2" customWidth="1"/>
    <col min="4081" max="4081" width="11" style="2" customWidth="1"/>
    <col min="4082" max="4082" width="11.7109375" style="2" customWidth="1"/>
    <col min="4083" max="4083" width="10.5703125" style="2" customWidth="1"/>
    <col min="4084" max="4084" width="10.140625" style="2" customWidth="1"/>
    <col min="4085" max="4333" width="11.42578125" style="2"/>
    <col min="4334" max="4334" width="19" style="2" customWidth="1"/>
    <col min="4335" max="4335" width="11.28515625" style="2" customWidth="1"/>
    <col min="4336" max="4336" width="11.140625" style="2" customWidth="1"/>
    <col min="4337" max="4337" width="11" style="2" customWidth="1"/>
    <col min="4338" max="4338" width="11.7109375" style="2" customWidth="1"/>
    <col min="4339" max="4339" width="10.5703125" style="2" customWidth="1"/>
    <col min="4340" max="4340" width="10.140625" style="2" customWidth="1"/>
    <col min="4341" max="4589" width="11.42578125" style="2"/>
    <col min="4590" max="4590" width="19" style="2" customWidth="1"/>
    <col min="4591" max="4591" width="11.28515625" style="2" customWidth="1"/>
    <col min="4592" max="4592" width="11.140625" style="2" customWidth="1"/>
    <col min="4593" max="4593" width="11" style="2" customWidth="1"/>
    <col min="4594" max="4594" width="11.7109375" style="2" customWidth="1"/>
    <col min="4595" max="4595" width="10.5703125" style="2" customWidth="1"/>
    <col min="4596" max="4596" width="10.140625" style="2" customWidth="1"/>
    <col min="4597" max="4845" width="11.42578125" style="2"/>
    <col min="4846" max="4846" width="19" style="2" customWidth="1"/>
    <col min="4847" max="4847" width="11.28515625" style="2" customWidth="1"/>
    <col min="4848" max="4848" width="11.140625" style="2" customWidth="1"/>
    <col min="4849" max="4849" width="11" style="2" customWidth="1"/>
    <col min="4850" max="4850" width="11.7109375" style="2" customWidth="1"/>
    <col min="4851" max="4851" width="10.5703125" style="2" customWidth="1"/>
    <col min="4852" max="4852" width="10.140625" style="2" customWidth="1"/>
    <col min="4853" max="5101" width="11.42578125" style="2"/>
    <col min="5102" max="5102" width="19" style="2" customWidth="1"/>
    <col min="5103" max="5103" width="11.28515625" style="2" customWidth="1"/>
    <col min="5104" max="5104" width="11.140625" style="2" customWidth="1"/>
    <col min="5105" max="5105" width="11" style="2" customWidth="1"/>
    <col min="5106" max="5106" width="11.7109375" style="2" customWidth="1"/>
    <col min="5107" max="5107" width="10.5703125" style="2" customWidth="1"/>
    <col min="5108" max="5108" width="10.140625" style="2" customWidth="1"/>
    <col min="5109" max="5357" width="11.42578125" style="2"/>
    <col min="5358" max="5358" width="19" style="2" customWidth="1"/>
    <col min="5359" max="5359" width="11.28515625" style="2" customWidth="1"/>
    <col min="5360" max="5360" width="11.140625" style="2" customWidth="1"/>
    <col min="5361" max="5361" width="11" style="2" customWidth="1"/>
    <col min="5362" max="5362" width="11.7109375" style="2" customWidth="1"/>
    <col min="5363" max="5363" width="10.5703125" style="2" customWidth="1"/>
    <col min="5364" max="5364" width="10.140625" style="2" customWidth="1"/>
    <col min="5365" max="5613" width="11.42578125" style="2"/>
    <col min="5614" max="5614" width="19" style="2" customWidth="1"/>
    <col min="5615" max="5615" width="11.28515625" style="2" customWidth="1"/>
    <col min="5616" max="5616" width="11.140625" style="2" customWidth="1"/>
    <col min="5617" max="5617" width="11" style="2" customWidth="1"/>
    <col min="5618" max="5618" width="11.7109375" style="2" customWidth="1"/>
    <col min="5619" max="5619" width="10.5703125" style="2" customWidth="1"/>
    <col min="5620" max="5620" width="10.140625" style="2" customWidth="1"/>
    <col min="5621" max="5869" width="11.42578125" style="2"/>
    <col min="5870" max="5870" width="19" style="2" customWidth="1"/>
    <col min="5871" max="5871" width="11.28515625" style="2" customWidth="1"/>
    <col min="5872" max="5872" width="11.140625" style="2" customWidth="1"/>
    <col min="5873" max="5873" width="11" style="2" customWidth="1"/>
    <col min="5874" max="5874" width="11.7109375" style="2" customWidth="1"/>
    <col min="5875" max="5875" width="10.5703125" style="2" customWidth="1"/>
    <col min="5876" max="5876" width="10.140625" style="2" customWidth="1"/>
    <col min="5877" max="6125" width="11.42578125" style="2"/>
    <col min="6126" max="6126" width="19" style="2" customWidth="1"/>
    <col min="6127" max="6127" width="11.28515625" style="2" customWidth="1"/>
    <col min="6128" max="6128" width="11.140625" style="2" customWidth="1"/>
    <col min="6129" max="6129" width="11" style="2" customWidth="1"/>
    <col min="6130" max="6130" width="11.7109375" style="2" customWidth="1"/>
    <col min="6131" max="6131" width="10.5703125" style="2" customWidth="1"/>
    <col min="6132" max="6132" width="10.140625" style="2" customWidth="1"/>
    <col min="6133" max="6381" width="11.42578125" style="2"/>
    <col min="6382" max="6382" width="19" style="2" customWidth="1"/>
    <col min="6383" max="6383" width="11.28515625" style="2" customWidth="1"/>
    <col min="6384" max="6384" width="11.140625" style="2" customWidth="1"/>
    <col min="6385" max="6385" width="11" style="2" customWidth="1"/>
    <col min="6386" max="6386" width="11.7109375" style="2" customWidth="1"/>
    <col min="6387" max="6387" width="10.5703125" style="2" customWidth="1"/>
    <col min="6388" max="6388" width="10.140625" style="2" customWidth="1"/>
    <col min="6389" max="6637" width="11.42578125" style="2"/>
    <col min="6638" max="6638" width="19" style="2" customWidth="1"/>
    <col min="6639" max="6639" width="11.28515625" style="2" customWidth="1"/>
    <col min="6640" max="6640" width="11.140625" style="2" customWidth="1"/>
    <col min="6641" max="6641" width="11" style="2" customWidth="1"/>
    <col min="6642" max="6642" width="11.7109375" style="2" customWidth="1"/>
    <col min="6643" max="6643" width="10.5703125" style="2" customWidth="1"/>
    <col min="6644" max="6644" width="10.140625" style="2" customWidth="1"/>
    <col min="6645" max="6893" width="11.42578125" style="2"/>
    <col min="6894" max="6894" width="19" style="2" customWidth="1"/>
    <col min="6895" max="6895" width="11.28515625" style="2" customWidth="1"/>
    <col min="6896" max="6896" width="11.140625" style="2" customWidth="1"/>
    <col min="6897" max="6897" width="11" style="2" customWidth="1"/>
    <col min="6898" max="6898" width="11.7109375" style="2" customWidth="1"/>
    <col min="6899" max="6899" width="10.5703125" style="2" customWidth="1"/>
    <col min="6900" max="6900" width="10.140625" style="2" customWidth="1"/>
    <col min="6901" max="7149" width="11.42578125" style="2"/>
    <col min="7150" max="7150" width="19" style="2" customWidth="1"/>
    <col min="7151" max="7151" width="11.28515625" style="2" customWidth="1"/>
    <col min="7152" max="7152" width="11.140625" style="2" customWidth="1"/>
    <col min="7153" max="7153" width="11" style="2" customWidth="1"/>
    <col min="7154" max="7154" width="11.7109375" style="2" customWidth="1"/>
    <col min="7155" max="7155" width="10.5703125" style="2" customWidth="1"/>
    <col min="7156" max="7156" width="10.140625" style="2" customWidth="1"/>
    <col min="7157" max="7405" width="11.42578125" style="2"/>
    <col min="7406" max="7406" width="19" style="2" customWidth="1"/>
    <col min="7407" max="7407" width="11.28515625" style="2" customWidth="1"/>
    <col min="7408" max="7408" width="11.140625" style="2" customWidth="1"/>
    <col min="7409" max="7409" width="11" style="2" customWidth="1"/>
    <col min="7410" max="7410" width="11.7109375" style="2" customWidth="1"/>
    <col min="7411" max="7411" width="10.5703125" style="2" customWidth="1"/>
    <col min="7412" max="7412" width="10.140625" style="2" customWidth="1"/>
    <col min="7413" max="7661" width="11.42578125" style="2"/>
    <col min="7662" max="7662" width="19" style="2" customWidth="1"/>
    <col min="7663" max="7663" width="11.28515625" style="2" customWidth="1"/>
    <col min="7664" max="7664" width="11.140625" style="2" customWidth="1"/>
    <col min="7665" max="7665" width="11" style="2" customWidth="1"/>
    <col min="7666" max="7666" width="11.7109375" style="2" customWidth="1"/>
    <col min="7667" max="7667" width="10.5703125" style="2" customWidth="1"/>
    <col min="7668" max="7668" width="10.140625" style="2" customWidth="1"/>
    <col min="7669" max="7917" width="11.42578125" style="2"/>
    <col min="7918" max="7918" width="19" style="2" customWidth="1"/>
    <col min="7919" max="7919" width="11.28515625" style="2" customWidth="1"/>
    <col min="7920" max="7920" width="11.140625" style="2" customWidth="1"/>
    <col min="7921" max="7921" width="11" style="2" customWidth="1"/>
    <col min="7922" max="7922" width="11.7109375" style="2" customWidth="1"/>
    <col min="7923" max="7923" width="10.5703125" style="2" customWidth="1"/>
    <col min="7924" max="7924" width="10.140625" style="2" customWidth="1"/>
    <col min="7925" max="8173" width="11.42578125" style="2"/>
    <col min="8174" max="8174" width="19" style="2" customWidth="1"/>
    <col min="8175" max="8175" width="11.28515625" style="2" customWidth="1"/>
    <col min="8176" max="8176" width="11.140625" style="2" customWidth="1"/>
    <col min="8177" max="8177" width="11" style="2" customWidth="1"/>
    <col min="8178" max="8178" width="11.7109375" style="2" customWidth="1"/>
    <col min="8179" max="8179" width="10.5703125" style="2" customWidth="1"/>
    <col min="8180" max="8180" width="10.140625" style="2" customWidth="1"/>
    <col min="8181" max="8429" width="11.42578125" style="2"/>
    <col min="8430" max="8430" width="19" style="2" customWidth="1"/>
    <col min="8431" max="8431" width="11.28515625" style="2" customWidth="1"/>
    <col min="8432" max="8432" width="11.140625" style="2" customWidth="1"/>
    <col min="8433" max="8433" width="11" style="2" customWidth="1"/>
    <col min="8434" max="8434" width="11.7109375" style="2" customWidth="1"/>
    <col min="8435" max="8435" width="10.5703125" style="2" customWidth="1"/>
    <col min="8436" max="8436" width="10.140625" style="2" customWidth="1"/>
    <col min="8437" max="8685" width="11.42578125" style="2"/>
    <col min="8686" max="8686" width="19" style="2" customWidth="1"/>
    <col min="8687" max="8687" width="11.28515625" style="2" customWidth="1"/>
    <col min="8688" max="8688" width="11.140625" style="2" customWidth="1"/>
    <col min="8689" max="8689" width="11" style="2" customWidth="1"/>
    <col min="8690" max="8690" width="11.7109375" style="2" customWidth="1"/>
    <col min="8691" max="8691" width="10.5703125" style="2" customWidth="1"/>
    <col min="8692" max="8692" width="10.140625" style="2" customWidth="1"/>
    <col min="8693" max="8941" width="11.42578125" style="2"/>
    <col min="8942" max="8942" width="19" style="2" customWidth="1"/>
    <col min="8943" max="8943" width="11.28515625" style="2" customWidth="1"/>
    <col min="8944" max="8944" width="11.140625" style="2" customWidth="1"/>
    <col min="8945" max="8945" width="11" style="2" customWidth="1"/>
    <col min="8946" max="8946" width="11.7109375" style="2" customWidth="1"/>
    <col min="8947" max="8947" width="10.5703125" style="2" customWidth="1"/>
    <col min="8948" max="8948" width="10.140625" style="2" customWidth="1"/>
    <col min="8949" max="9197" width="11.42578125" style="2"/>
    <col min="9198" max="9198" width="19" style="2" customWidth="1"/>
    <col min="9199" max="9199" width="11.28515625" style="2" customWidth="1"/>
    <col min="9200" max="9200" width="11.140625" style="2" customWidth="1"/>
    <col min="9201" max="9201" width="11" style="2" customWidth="1"/>
    <col min="9202" max="9202" width="11.7109375" style="2" customWidth="1"/>
    <col min="9203" max="9203" width="10.5703125" style="2" customWidth="1"/>
    <col min="9204" max="9204" width="10.140625" style="2" customWidth="1"/>
    <col min="9205" max="9453" width="11.42578125" style="2"/>
    <col min="9454" max="9454" width="19" style="2" customWidth="1"/>
    <col min="9455" max="9455" width="11.28515625" style="2" customWidth="1"/>
    <col min="9456" max="9456" width="11.140625" style="2" customWidth="1"/>
    <col min="9457" max="9457" width="11" style="2" customWidth="1"/>
    <col min="9458" max="9458" width="11.7109375" style="2" customWidth="1"/>
    <col min="9459" max="9459" width="10.5703125" style="2" customWidth="1"/>
    <col min="9460" max="9460" width="10.140625" style="2" customWidth="1"/>
    <col min="9461" max="9709" width="11.42578125" style="2"/>
    <col min="9710" max="9710" width="19" style="2" customWidth="1"/>
    <col min="9711" max="9711" width="11.28515625" style="2" customWidth="1"/>
    <col min="9712" max="9712" width="11.140625" style="2" customWidth="1"/>
    <col min="9713" max="9713" width="11" style="2" customWidth="1"/>
    <col min="9714" max="9714" width="11.7109375" style="2" customWidth="1"/>
    <col min="9715" max="9715" width="10.5703125" style="2" customWidth="1"/>
    <col min="9716" max="9716" width="10.140625" style="2" customWidth="1"/>
    <col min="9717" max="9965" width="11.42578125" style="2"/>
    <col min="9966" max="9966" width="19" style="2" customWidth="1"/>
    <col min="9967" max="9967" width="11.28515625" style="2" customWidth="1"/>
    <col min="9968" max="9968" width="11.140625" style="2" customWidth="1"/>
    <col min="9969" max="9969" width="11" style="2" customWidth="1"/>
    <col min="9970" max="9970" width="11.7109375" style="2" customWidth="1"/>
    <col min="9971" max="9971" width="10.5703125" style="2" customWidth="1"/>
    <col min="9972" max="9972" width="10.140625" style="2" customWidth="1"/>
    <col min="9973" max="10221" width="11.42578125" style="2"/>
    <col min="10222" max="10222" width="19" style="2" customWidth="1"/>
    <col min="10223" max="10223" width="11.28515625" style="2" customWidth="1"/>
    <col min="10224" max="10224" width="11.140625" style="2" customWidth="1"/>
    <col min="10225" max="10225" width="11" style="2" customWidth="1"/>
    <col min="10226" max="10226" width="11.7109375" style="2" customWidth="1"/>
    <col min="10227" max="10227" width="10.5703125" style="2" customWidth="1"/>
    <col min="10228" max="10228" width="10.140625" style="2" customWidth="1"/>
    <col min="10229" max="10477" width="11.42578125" style="2"/>
    <col min="10478" max="10478" width="19" style="2" customWidth="1"/>
    <col min="10479" max="10479" width="11.28515625" style="2" customWidth="1"/>
    <col min="10480" max="10480" width="11.140625" style="2" customWidth="1"/>
    <col min="10481" max="10481" width="11" style="2" customWidth="1"/>
    <col min="10482" max="10482" width="11.7109375" style="2" customWidth="1"/>
    <col min="10483" max="10483" width="10.5703125" style="2" customWidth="1"/>
    <col min="10484" max="10484" width="10.140625" style="2" customWidth="1"/>
    <col min="10485" max="10733" width="11.42578125" style="2"/>
    <col min="10734" max="10734" width="19" style="2" customWidth="1"/>
    <col min="10735" max="10735" width="11.28515625" style="2" customWidth="1"/>
    <col min="10736" max="10736" width="11.140625" style="2" customWidth="1"/>
    <col min="10737" max="10737" width="11" style="2" customWidth="1"/>
    <col min="10738" max="10738" width="11.7109375" style="2" customWidth="1"/>
    <col min="10739" max="10739" width="10.5703125" style="2" customWidth="1"/>
    <col min="10740" max="10740" width="10.140625" style="2" customWidth="1"/>
    <col min="10741" max="10989" width="11.42578125" style="2"/>
    <col min="10990" max="10990" width="19" style="2" customWidth="1"/>
    <col min="10991" max="10991" width="11.28515625" style="2" customWidth="1"/>
    <col min="10992" max="10992" width="11.140625" style="2" customWidth="1"/>
    <col min="10993" max="10993" width="11" style="2" customWidth="1"/>
    <col min="10994" max="10994" width="11.7109375" style="2" customWidth="1"/>
    <col min="10995" max="10995" width="10.5703125" style="2" customWidth="1"/>
    <col min="10996" max="10996" width="10.140625" style="2" customWidth="1"/>
    <col min="10997" max="11245" width="11.42578125" style="2"/>
    <col min="11246" max="11246" width="19" style="2" customWidth="1"/>
    <col min="11247" max="11247" width="11.28515625" style="2" customWidth="1"/>
    <col min="11248" max="11248" width="11.140625" style="2" customWidth="1"/>
    <col min="11249" max="11249" width="11" style="2" customWidth="1"/>
    <col min="11250" max="11250" width="11.7109375" style="2" customWidth="1"/>
    <col min="11251" max="11251" width="10.5703125" style="2" customWidth="1"/>
    <col min="11252" max="11252" width="10.140625" style="2" customWidth="1"/>
    <col min="11253" max="11501" width="11.42578125" style="2"/>
    <col min="11502" max="11502" width="19" style="2" customWidth="1"/>
    <col min="11503" max="11503" width="11.28515625" style="2" customWidth="1"/>
    <col min="11504" max="11504" width="11.140625" style="2" customWidth="1"/>
    <col min="11505" max="11505" width="11" style="2" customWidth="1"/>
    <col min="11506" max="11506" width="11.7109375" style="2" customWidth="1"/>
    <col min="11507" max="11507" width="10.5703125" style="2" customWidth="1"/>
    <col min="11508" max="11508" width="10.140625" style="2" customWidth="1"/>
    <col min="11509" max="11757" width="11.42578125" style="2"/>
    <col min="11758" max="11758" width="19" style="2" customWidth="1"/>
    <col min="11759" max="11759" width="11.28515625" style="2" customWidth="1"/>
    <col min="11760" max="11760" width="11.140625" style="2" customWidth="1"/>
    <col min="11761" max="11761" width="11" style="2" customWidth="1"/>
    <col min="11762" max="11762" width="11.7109375" style="2" customWidth="1"/>
    <col min="11763" max="11763" width="10.5703125" style="2" customWidth="1"/>
    <col min="11764" max="11764" width="10.140625" style="2" customWidth="1"/>
    <col min="11765" max="12013" width="11.42578125" style="2"/>
    <col min="12014" max="12014" width="19" style="2" customWidth="1"/>
    <col min="12015" max="12015" width="11.28515625" style="2" customWidth="1"/>
    <col min="12016" max="12016" width="11.140625" style="2" customWidth="1"/>
    <col min="12017" max="12017" width="11" style="2" customWidth="1"/>
    <col min="12018" max="12018" width="11.7109375" style="2" customWidth="1"/>
    <col min="12019" max="12019" width="10.5703125" style="2" customWidth="1"/>
    <col min="12020" max="12020" width="10.140625" style="2" customWidth="1"/>
    <col min="12021" max="12269" width="11.42578125" style="2"/>
    <col min="12270" max="12270" width="19" style="2" customWidth="1"/>
    <col min="12271" max="12271" width="11.28515625" style="2" customWidth="1"/>
    <col min="12272" max="12272" width="11.140625" style="2" customWidth="1"/>
    <col min="12273" max="12273" width="11" style="2" customWidth="1"/>
    <col min="12274" max="12274" width="11.7109375" style="2" customWidth="1"/>
    <col min="12275" max="12275" width="10.5703125" style="2" customWidth="1"/>
    <col min="12276" max="12276" width="10.140625" style="2" customWidth="1"/>
    <col min="12277" max="12525" width="11.42578125" style="2"/>
    <col min="12526" max="12526" width="19" style="2" customWidth="1"/>
    <col min="12527" max="12527" width="11.28515625" style="2" customWidth="1"/>
    <col min="12528" max="12528" width="11.140625" style="2" customWidth="1"/>
    <col min="12529" max="12529" width="11" style="2" customWidth="1"/>
    <col min="12530" max="12530" width="11.7109375" style="2" customWidth="1"/>
    <col min="12531" max="12531" width="10.5703125" style="2" customWidth="1"/>
    <col min="12532" max="12532" width="10.140625" style="2" customWidth="1"/>
    <col min="12533" max="12781" width="11.42578125" style="2"/>
    <col min="12782" max="12782" width="19" style="2" customWidth="1"/>
    <col min="12783" max="12783" width="11.28515625" style="2" customWidth="1"/>
    <col min="12784" max="12784" width="11.140625" style="2" customWidth="1"/>
    <col min="12785" max="12785" width="11" style="2" customWidth="1"/>
    <col min="12786" max="12786" width="11.7109375" style="2" customWidth="1"/>
    <col min="12787" max="12787" width="10.5703125" style="2" customWidth="1"/>
    <col min="12788" max="12788" width="10.140625" style="2" customWidth="1"/>
    <col min="12789" max="13037" width="11.42578125" style="2"/>
    <col min="13038" max="13038" width="19" style="2" customWidth="1"/>
    <col min="13039" max="13039" width="11.28515625" style="2" customWidth="1"/>
    <col min="13040" max="13040" width="11.140625" style="2" customWidth="1"/>
    <col min="13041" max="13041" width="11" style="2" customWidth="1"/>
    <col min="13042" max="13042" width="11.7109375" style="2" customWidth="1"/>
    <col min="13043" max="13043" width="10.5703125" style="2" customWidth="1"/>
    <col min="13044" max="13044" width="10.140625" style="2" customWidth="1"/>
    <col min="13045" max="13293" width="11.42578125" style="2"/>
    <col min="13294" max="13294" width="19" style="2" customWidth="1"/>
    <col min="13295" max="13295" width="11.28515625" style="2" customWidth="1"/>
    <col min="13296" max="13296" width="11.140625" style="2" customWidth="1"/>
    <col min="13297" max="13297" width="11" style="2" customWidth="1"/>
    <col min="13298" max="13298" width="11.7109375" style="2" customWidth="1"/>
    <col min="13299" max="13299" width="10.5703125" style="2" customWidth="1"/>
    <col min="13300" max="13300" width="10.140625" style="2" customWidth="1"/>
    <col min="13301" max="13549" width="11.42578125" style="2"/>
    <col min="13550" max="13550" width="19" style="2" customWidth="1"/>
    <col min="13551" max="13551" width="11.28515625" style="2" customWidth="1"/>
    <col min="13552" max="13552" width="11.140625" style="2" customWidth="1"/>
    <col min="13553" max="13553" width="11" style="2" customWidth="1"/>
    <col min="13554" max="13554" width="11.7109375" style="2" customWidth="1"/>
    <col min="13555" max="13555" width="10.5703125" style="2" customWidth="1"/>
    <col min="13556" max="13556" width="10.140625" style="2" customWidth="1"/>
    <col min="13557" max="13805" width="11.42578125" style="2"/>
    <col min="13806" max="13806" width="19" style="2" customWidth="1"/>
    <col min="13807" max="13807" width="11.28515625" style="2" customWidth="1"/>
    <col min="13808" max="13808" width="11.140625" style="2" customWidth="1"/>
    <col min="13809" max="13809" width="11" style="2" customWidth="1"/>
    <col min="13810" max="13810" width="11.7109375" style="2" customWidth="1"/>
    <col min="13811" max="13811" width="10.5703125" style="2" customWidth="1"/>
    <col min="13812" max="13812" width="10.140625" style="2" customWidth="1"/>
    <col min="13813" max="14061" width="11.42578125" style="2"/>
    <col min="14062" max="14062" width="19" style="2" customWidth="1"/>
    <col min="14063" max="14063" width="11.28515625" style="2" customWidth="1"/>
    <col min="14064" max="14064" width="11.140625" style="2" customWidth="1"/>
    <col min="14065" max="14065" width="11" style="2" customWidth="1"/>
    <col min="14066" max="14066" width="11.7109375" style="2" customWidth="1"/>
    <col min="14067" max="14067" width="10.5703125" style="2" customWidth="1"/>
    <col min="14068" max="14068" width="10.140625" style="2" customWidth="1"/>
    <col min="14069" max="14317" width="11.42578125" style="2"/>
    <col min="14318" max="14318" width="19" style="2" customWidth="1"/>
    <col min="14319" max="14319" width="11.28515625" style="2" customWidth="1"/>
    <col min="14320" max="14320" width="11.140625" style="2" customWidth="1"/>
    <col min="14321" max="14321" width="11" style="2" customWidth="1"/>
    <col min="14322" max="14322" width="11.7109375" style="2" customWidth="1"/>
    <col min="14323" max="14323" width="10.5703125" style="2" customWidth="1"/>
    <col min="14324" max="14324" width="10.140625" style="2" customWidth="1"/>
    <col min="14325" max="14573" width="11.42578125" style="2"/>
    <col min="14574" max="14574" width="19" style="2" customWidth="1"/>
    <col min="14575" max="14575" width="11.28515625" style="2" customWidth="1"/>
    <col min="14576" max="14576" width="11.140625" style="2" customWidth="1"/>
    <col min="14577" max="14577" width="11" style="2" customWidth="1"/>
    <col min="14578" max="14578" width="11.7109375" style="2" customWidth="1"/>
    <col min="14579" max="14579" width="10.5703125" style="2" customWidth="1"/>
    <col min="14580" max="14580" width="10.140625" style="2" customWidth="1"/>
    <col min="14581" max="14829" width="11.42578125" style="2"/>
    <col min="14830" max="14830" width="19" style="2" customWidth="1"/>
    <col min="14831" max="14831" width="11.28515625" style="2" customWidth="1"/>
    <col min="14832" max="14832" width="11.140625" style="2" customWidth="1"/>
    <col min="14833" max="14833" width="11" style="2" customWidth="1"/>
    <col min="14834" max="14834" width="11.7109375" style="2" customWidth="1"/>
    <col min="14835" max="14835" width="10.5703125" style="2" customWidth="1"/>
    <col min="14836" max="14836" width="10.140625" style="2" customWidth="1"/>
    <col min="14837" max="15085" width="11.42578125" style="2"/>
    <col min="15086" max="15086" width="19" style="2" customWidth="1"/>
    <col min="15087" max="15087" width="11.28515625" style="2" customWidth="1"/>
    <col min="15088" max="15088" width="11.140625" style="2" customWidth="1"/>
    <col min="15089" max="15089" width="11" style="2" customWidth="1"/>
    <col min="15090" max="15090" width="11.7109375" style="2" customWidth="1"/>
    <col min="15091" max="15091" width="10.5703125" style="2" customWidth="1"/>
    <col min="15092" max="15092" width="10.140625" style="2" customWidth="1"/>
    <col min="15093" max="15341" width="11.42578125" style="2"/>
    <col min="15342" max="15342" width="19" style="2" customWidth="1"/>
    <col min="15343" max="15343" width="11.28515625" style="2" customWidth="1"/>
    <col min="15344" max="15344" width="11.140625" style="2" customWidth="1"/>
    <col min="15345" max="15345" width="11" style="2" customWidth="1"/>
    <col min="15346" max="15346" width="11.7109375" style="2" customWidth="1"/>
    <col min="15347" max="15347" width="10.5703125" style="2" customWidth="1"/>
    <col min="15348" max="15348" width="10.140625" style="2" customWidth="1"/>
    <col min="15349" max="15597" width="11.42578125" style="2"/>
    <col min="15598" max="15598" width="19" style="2" customWidth="1"/>
    <col min="15599" max="15599" width="11.28515625" style="2" customWidth="1"/>
    <col min="15600" max="15600" width="11.140625" style="2" customWidth="1"/>
    <col min="15601" max="15601" width="11" style="2" customWidth="1"/>
    <col min="15602" max="15602" width="11.7109375" style="2" customWidth="1"/>
    <col min="15603" max="15603" width="10.5703125" style="2" customWidth="1"/>
    <col min="15604" max="15604" width="10.140625" style="2" customWidth="1"/>
    <col min="15605" max="15853" width="11.42578125" style="2"/>
    <col min="15854" max="15854" width="19" style="2" customWidth="1"/>
    <col min="15855" max="15855" width="11.28515625" style="2" customWidth="1"/>
    <col min="15856" max="15856" width="11.140625" style="2" customWidth="1"/>
    <col min="15857" max="15857" width="11" style="2" customWidth="1"/>
    <col min="15858" max="15858" width="11.7109375" style="2" customWidth="1"/>
    <col min="15859" max="15859" width="10.5703125" style="2" customWidth="1"/>
    <col min="15860" max="15860" width="10.140625" style="2" customWidth="1"/>
    <col min="15861" max="16109" width="11.42578125" style="2"/>
    <col min="16110" max="16110" width="19" style="2" customWidth="1"/>
    <col min="16111" max="16111" width="11.28515625" style="2" customWidth="1"/>
    <col min="16112" max="16112" width="11.140625" style="2" customWidth="1"/>
    <col min="16113" max="16113" width="11" style="2" customWidth="1"/>
    <col min="16114" max="16114" width="11.7109375" style="2" customWidth="1"/>
    <col min="16115" max="16115" width="10.5703125" style="2" customWidth="1"/>
    <col min="16116" max="16116" width="10.140625" style="2" customWidth="1"/>
    <col min="16117" max="16384" width="11.42578125" style="2"/>
  </cols>
  <sheetData>
    <row r="5" spans="1:24">
      <c r="A5" s="1" t="s">
        <v>0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24">
      <c r="A6" s="1" t="s">
        <v>1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</row>
    <row r="7" spans="1:24">
      <c r="A7" s="1" t="s">
        <v>2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</row>
    <row r="8" spans="1:24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</row>
    <row r="9" spans="1:24">
      <c r="A9" s="6" t="s">
        <v>3</v>
      </c>
      <c r="B9" s="7"/>
      <c r="C9" s="8"/>
      <c r="D9" s="9"/>
      <c r="E9" s="10" t="s">
        <v>4</v>
      </c>
      <c r="F9" s="8" t="s">
        <v>4</v>
      </c>
      <c r="G9" s="9"/>
      <c r="H9" s="10" t="s">
        <v>5</v>
      </c>
      <c r="I9" s="11" t="s">
        <v>6</v>
      </c>
      <c r="J9" s="9" t="s">
        <v>7</v>
      </c>
      <c r="K9" s="11" t="s">
        <v>8</v>
      </c>
      <c r="L9" s="6" t="s">
        <v>9</v>
      </c>
      <c r="M9" s="6" t="s">
        <v>10</v>
      </c>
    </row>
    <row r="10" spans="1:24">
      <c r="A10" s="12"/>
      <c r="B10" s="13" t="s">
        <v>11</v>
      </c>
      <c r="C10" s="14" t="s">
        <v>12</v>
      </c>
      <c r="D10" s="15" t="s">
        <v>13</v>
      </c>
      <c r="E10" s="16" t="s">
        <v>14</v>
      </c>
      <c r="F10" s="14" t="s">
        <v>15</v>
      </c>
      <c r="G10" s="15" t="s">
        <v>7</v>
      </c>
      <c r="H10" s="16" t="s">
        <v>16</v>
      </c>
      <c r="I10" s="17"/>
      <c r="J10" s="15" t="s">
        <v>17</v>
      </c>
      <c r="K10" s="17"/>
      <c r="L10" s="12"/>
      <c r="M10" s="12"/>
    </row>
    <row r="11" spans="1:24">
      <c r="A11" s="12"/>
      <c r="B11" s="13" t="s">
        <v>18</v>
      </c>
      <c r="C11" s="14" t="s">
        <v>19</v>
      </c>
      <c r="D11" s="15" t="s">
        <v>14</v>
      </c>
      <c r="E11" s="16" t="s">
        <v>20</v>
      </c>
      <c r="F11" s="14" t="s">
        <v>21</v>
      </c>
      <c r="G11" s="15" t="s">
        <v>22</v>
      </c>
      <c r="H11" s="16" t="s">
        <v>23</v>
      </c>
      <c r="I11" s="17"/>
      <c r="J11" s="15" t="s">
        <v>24</v>
      </c>
      <c r="K11" s="17"/>
      <c r="L11" s="12"/>
      <c r="M11" s="12"/>
    </row>
    <row r="12" spans="1:24">
      <c r="A12" s="12"/>
      <c r="B12" s="13" t="s">
        <v>25</v>
      </c>
      <c r="C12" s="14" t="s">
        <v>26</v>
      </c>
      <c r="D12" s="15" t="s">
        <v>27</v>
      </c>
      <c r="E12" s="16" t="s">
        <v>28</v>
      </c>
      <c r="F12" s="14" t="s">
        <v>29</v>
      </c>
      <c r="G12" s="15" t="s">
        <v>30</v>
      </c>
      <c r="H12" s="16" t="s">
        <v>31</v>
      </c>
      <c r="I12" s="17"/>
      <c r="J12" s="15" t="s">
        <v>14</v>
      </c>
      <c r="K12" s="17"/>
      <c r="L12" s="12"/>
      <c r="M12" s="12"/>
    </row>
    <row r="13" spans="1:24">
      <c r="A13" s="12"/>
      <c r="B13" s="13"/>
      <c r="C13" s="18"/>
      <c r="D13" s="15" t="s">
        <v>32</v>
      </c>
      <c r="E13" s="16" t="s">
        <v>33</v>
      </c>
      <c r="F13" s="14" t="s">
        <v>34</v>
      </c>
      <c r="G13" s="15" t="s">
        <v>35</v>
      </c>
      <c r="H13" s="16" t="s">
        <v>36</v>
      </c>
      <c r="I13" s="17"/>
      <c r="J13" s="15" t="s">
        <v>27</v>
      </c>
      <c r="K13" s="17"/>
      <c r="L13" s="12"/>
      <c r="M13" s="12"/>
    </row>
    <row r="14" spans="1:24">
      <c r="A14" s="19"/>
      <c r="B14" s="20"/>
      <c r="C14" s="21"/>
      <c r="D14" s="22"/>
      <c r="E14" s="23"/>
      <c r="F14" s="21"/>
      <c r="G14" s="22"/>
      <c r="H14" s="24" t="s">
        <v>37</v>
      </c>
      <c r="I14" s="25"/>
      <c r="J14" s="26" t="s">
        <v>32</v>
      </c>
      <c r="K14" s="25"/>
      <c r="L14" s="19"/>
      <c r="M14" s="19"/>
    </row>
    <row r="15" spans="1:24" ht="18.75" customHeight="1">
      <c r="A15" s="27" t="s">
        <v>38</v>
      </c>
      <c r="B15" s="28">
        <f>B35</f>
        <v>101660996.82791027</v>
      </c>
      <c r="C15" s="28">
        <f t="shared" ref="C15:L15" si="0">C35</f>
        <v>19678217.285209473</v>
      </c>
      <c r="D15" s="28">
        <f t="shared" si="0"/>
        <v>8429423.4000000004</v>
      </c>
      <c r="E15" s="28">
        <f t="shared" si="0"/>
        <v>0</v>
      </c>
      <c r="F15" s="28">
        <f t="shared" si="0"/>
        <v>3972279.4473381201</v>
      </c>
      <c r="G15" s="28">
        <f t="shared" si="0"/>
        <v>3989056.0173737523</v>
      </c>
      <c r="H15" s="28">
        <f t="shared" si="0"/>
        <v>8292823.3983278256</v>
      </c>
      <c r="I15" s="28">
        <f t="shared" si="0"/>
        <v>0</v>
      </c>
      <c r="J15" s="29">
        <f t="shared" si="0"/>
        <v>735559.62483313796</v>
      </c>
      <c r="K15" s="28">
        <f t="shared" si="0"/>
        <v>0</v>
      </c>
      <c r="L15" s="28">
        <f t="shared" si="0"/>
        <v>11648853.744709447</v>
      </c>
      <c r="M15" s="28">
        <f>SUM(B15:L15)</f>
        <v>158407209.74570203</v>
      </c>
      <c r="N15" s="30"/>
      <c r="Q15" s="3"/>
      <c r="R15" s="3"/>
      <c r="S15" s="3"/>
      <c r="T15" s="3"/>
      <c r="U15" s="3"/>
      <c r="V15" s="3"/>
      <c r="W15" s="3"/>
      <c r="X15" s="31"/>
    </row>
    <row r="16" spans="1:24" ht="18.75" customHeight="1">
      <c r="A16" s="27" t="s">
        <v>39</v>
      </c>
      <c r="B16" s="28">
        <f>B47</f>
        <v>57097127.795555606</v>
      </c>
      <c r="C16" s="28">
        <f>C47</f>
        <v>11720000.890894044</v>
      </c>
      <c r="D16" s="28">
        <f t="shared" ref="D16:L16" si="1">D47</f>
        <v>0</v>
      </c>
      <c r="E16" s="28">
        <f t="shared" si="1"/>
        <v>0</v>
      </c>
      <c r="F16" s="28">
        <f t="shared" si="1"/>
        <v>2231000.6228667605</v>
      </c>
      <c r="G16" s="28">
        <f t="shared" si="1"/>
        <v>2375811.7617994864</v>
      </c>
      <c r="H16" s="28">
        <f t="shared" si="1"/>
        <v>1631039.8590770012</v>
      </c>
      <c r="I16" s="28">
        <f t="shared" si="1"/>
        <v>0</v>
      </c>
      <c r="J16" s="29">
        <f t="shared" si="1"/>
        <v>0</v>
      </c>
      <c r="K16" s="28">
        <f t="shared" si="1"/>
        <v>0</v>
      </c>
      <c r="L16" s="28">
        <f t="shared" si="1"/>
        <v>9437225.4640388116</v>
      </c>
      <c r="M16" s="28">
        <f t="shared" ref="M16:M19" si="2">SUM(B16:L16)</f>
        <v>84492206.394231707</v>
      </c>
      <c r="N16" s="30"/>
      <c r="Q16" s="3"/>
      <c r="R16" s="3"/>
      <c r="S16" s="3"/>
      <c r="T16" s="3"/>
      <c r="U16" s="3"/>
      <c r="V16" s="3"/>
      <c r="W16" s="3"/>
      <c r="X16" s="31"/>
    </row>
    <row r="17" spans="1:24" ht="18.75" customHeight="1">
      <c r="A17" s="27" t="s">
        <v>40</v>
      </c>
      <c r="B17" s="28">
        <f>B59</f>
        <v>58427018.561615571</v>
      </c>
      <c r="C17" s="28">
        <f t="shared" ref="C17:L17" si="3">C59</f>
        <v>11415475.32721634</v>
      </c>
      <c r="D17" s="28">
        <f t="shared" si="3"/>
        <v>0</v>
      </c>
      <c r="E17" s="28">
        <f t="shared" si="3"/>
        <v>0</v>
      </c>
      <c r="F17" s="28">
        <f t="shared" si="3"/>
        <v>2282964.4823808195</v>
      </c>
      <c r="G17" s="28">
        <f t="shared" si="3"/>
        <v>2314080.0757109444</v>
      </c>
      <c r="H17" s="28">
        <f t="shared" si="3"/>
        <v>1492985.1917085403</v>
      </c>
      <c r="I17" s="28">
        <f t="shared" si="3"/>
        <v>0</v>
      </c>
      <c r="J17" s="29">
        <f t="shared" si="3"/>
        <v>0</v>
      </c>
      <c r="K17" s="28">
        <f t="shared" si="3"/>
        <v>0</v>
      </c>
      <c r="L17" s="28">
        <f t="shared" si="3"/>
        <v>9378910.8694336135</v>
      </c>
      <c r="M17" s="28">
        <f t="shared" si="2"/>
        <v>85311434.50806582</v>
      </c>
      <c r="N17" s="30"/>
      <c r="O17" s="32">
        <f>M32+M44+M56+M68+M80</f>
        <v>184445721.66584808</v>
      </c>
      <c r="P17" s="32">
        <f>[1]Acumulado.!P17</f>
        <v>184445721.66584808</v>
      </c>
      <c r="Q17" s="3"/>
      <c r="R17" s="3"/>
      <c r="S17" s="3"/>
      <c r="T17" s="3"/>
      <c r="U17" s="3"/>
      <c r="V17" s="3"/>
      <c r="W17" s="3"/>
      <c r="X17" s="31"/>
    </row>
    <row r="18" spans="1:24" ht="18.75" customHeight="1">
      <c r="A18" s="27" t="s">
        <v>41</v>
      </c>
      <c r="B18" s="28">
        <f>B71</f>
        <v>151287206.0791125</v>
      </c>
      <c r="C18" s="28">
        <f t="shared" ref="C18:L18" si="4">C71</f>
        <v>25338536.89860034</v>
      </c>
      <c r="D18" s="28">
        <f t="shared" si="4"/>
        <v>806310.20000000007</v>
      </c>
      <c r="E18" s="28">
        <f t="shared" si="4"/>
        <v>2042.354</v>
      </c>
      <c r="F18" s="28">
        <f t="shared" si="4"/>
        <v>5911363.0409364365</v>
      </c>
      <c r="G18" s="28">
        <f t="shared" si="4"/>
        <v>5136483.7384319277</v>
      </c>
      <c r="H18" s="28">
        <f t="shared" si="4"/>
        <v>9433703.1469901204</v>
      </c>
      <c r="I18" s="28">
        <f t="shared" si="4"/>
        <v>0</v>
      </c>
      <c r="J18" s="29">
        <f t="shared" si="4"/>
        <v>80554.975166862001</v>
      </c>
      <c r="K18" s="28">
        <f t="shared" si="4"/>
        <v>25187582.890115201</v>
      </c>
      <c r="L18" s="28">
        <f t="shared" si="4"/>
        <v>17405632.113637812</v>
      </c>
      <c r="M18" s="28">
        <f t="shared" si="2"/>
        <v>240589415.43699118</v>
      </c>
      <c r="N18" s="30"/>
      <c r="O18" s="32">
        <f t="shared" ref="O18:O19" si="5">M33+M45+M57+M69+M81</f>
        <v>234052157.24989983</v>
      </c>
      <c r="P18" s="32">
        <f>[1]Acumulado.!P35</f>
        <v>234052157.24989983</v>
      </c>
      <c r="Q18" s="3"/>
      <c r="R18" s="3"/>
      <c r="S18" s="3"/>
      <c r="T18" s="3"/>
      <c r="U18" s="3"/>
      <c r="V18" s="3"/>
      <c r="W18" s="3"/>
      <c r="X18" s="31"/>
    </row>
    <row r="19" spans="1:24" ht="18.75" customHeight="1">
      <c r="A19" s="27" t="s">
        <v>42</v>
      </c>
      <c r="B19" s="28">
        <f>B83</f>
        <v>34331432.263219006</v>
      </c>
      <c r="C19" s="28">
        <f t="shared" ref="C19:J19" si="6">C83</f>
        <v>10143017.140331445</v>
      </c>
      <c r="D19" s="28">
        <f t="shared" si="6"/>
        <v>0</v>
      </c>
      <c r="E19" s="28">
        <f t="shared" si="6"/>
        <v>0</v>
      </c>
      <c r="F19" s="28">
        <f t="shared" si="6"/>
        <v>1341458.839005061</v>
      </c>
      <c r="G19" s="28">
        <f t="shared" si="6"/>
        <v>2056134.606683888</v>
      </c>
      <c r="H19" s="28">
        <f t="shared" si="6"/>
        <v>418025.20389651129</v>
      </c>
      <c r="I19" s="28">
        <f t="shared" si="6"/>
        <v>0</v>
      </c>
      <c r="J19" s="29">
        <f t="shared" si="6"/>
        <v>0</v>
      </c>
      <c r="K19" s="28">
        <f>K83</f>
        <v>0</v>
      </c>
      <c r="L19" s="28">
        <f>L83</f>
        <v>9495965.2081803307</v>
      </c>
      <c r="M19" s="28">
        <f t="shared" si="2"/>
        <v>57786033.26131624</v>
      </c>
      <c r="N19" s="30"/>
      <c r="O19" s="32">
        <f t="shared" si="5"/>
        <v>208088420.43055904</v>
      </c>
      <c r="P19" s="32">
        <f>[1]Acumulado.!P53</f>
        <v>208088420.43055907</v>
      </c>
      <c r="Q19" s="3"/>
      <c r="R19" s="3"/>
      <c r="S19" s="3"/>
      <c r="T19" s="3"/>
      <c r="U19" s="3"/>
      <c r="V19" s="3"/>
      <c r="W19" s="3"/>
      <c r="X19" s="31"/>
    </row>
    <row r="20" spans="1:24" ht="18.75" customHeight="1">
      <c r="A20" s="33" t="s">
        <v>43</v>
      </c>
      <c r="B20" s="34">
        <f>SUM(B15:B19)</f>
        <v>402803781.52741301</v>
      </c>
      <c r="C20" s="34">
        <f t="shared" ref="C20:L20" si="7">SUM(C15:C19)</f>
        <v>78295247.542251647</v>
      </c>
      <c r="D20" s="34">
        <f t="shared" si="7"/>
        <v>9235733.5999999996</v>
      </c>
      <c r="E20" s="34">
        <f t="shared" si="7"/>
        <v>2042.354</v>
      </c>
      <c r="F20" s="34">
        <f t="shared" si="7"/>
        <v>15739066.432527196</v>
      </c>
      <c r="G20" s="34">
        <f t="shared" si="7"/>
        <v>15871566.199999999</v>
      </c>
      <c r="H20" s="34">
        <f t="shared" si="7"/>
        <v>21268576.800000001</v>
      </c>
      <c r="I20" s="34">
        <f t="shared" si="7"/>
        <v>0</v>
      </c>
      <c r="J20" s="35">
        <f t="shared" si="7"/>
        <v>816114.6</v>
      </c>
      <c r="K20" s="34">
        <f t="shared" si="7"/>
        <v>25187582.890115201</v>
      </c>
      <c r="L20" s="34">
        <f t="shared" si="7"/>
        <v>57366587.400000013</v>
      </c>
      <c r="M20" s="34">
        <f>SUM(M15:M19)</f>
        <v>626586299.34630704</v>
      </c>
      <c r="N20" s="30"/>
      <c r="R20" s="31"/>
      <c r="X20" s="31"/>
    </row>
    <row r="21" spans="1:24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</row>
    <row r="22" spans="1:24" hidden="1">
      <c r="A22" s="5"/>
      <c r="B22" s="36">
        <f>B20-[1]Acumulado.!B233</f>
        <v>0</v>
      </c>
      <c r="C22" s="36">
        <f>C20-[1]Acumulado.!D233</f>
        <v>0</v>
      </c>
      <c r="D22" s="36">
        <f>D20-[1]Acumulado.!F233</f>
        <v>0</v>
      </c>
      <c r="E22" s="36">
        <f>E20-[1]Acumulado.!G233</f>
        <v>0</v>
      </c>
      <c r="F22" s="36">
        <f>F20-[1]Acumulado.!H233</f>
        <v>0</v>
      </c>
      <c r="G22" s="36">
        <f>G20-[1]Acumulado.!I233</f>
        <v>0</v>
      </c>
      <c r="H22" s="36">
        <f>H20-[1]Acumulado.!K233</f>
        <v>0</v>
      </c>
      <c r="I22" s="36"/>
      <c r="J22" s="36">
        <f>J20-[1]Acumulado.!M233</f>
        <v>0</v>
      </c>
      <c r="K22" s="36">
        <f>K20-[1]Acumulado.!O233</f>
        <v>-32179004.509884812</v>
      </c>
      <c r="L22" s="36"/>
      <c r="M22" s="36">
        <f>M20-[1]Acumulado.!P233</f>
        <v>0</v>
      </c>
      <c r="N22" s="30"/>
    </row>
    <row r="23" spans="1:24" hidden="1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</row>
    <row r="24" spans="1:24" hidden="1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</row>
    <row r="26" spans="1:24">
      <c r="A26" s="6" t="s">
        <v>44</v>
      </c>
      <c r="B26" s="7"/>
      <c r="C26" s="8"/>
      <c r="D26" s="9"/>
      <c r="E26" s="10" t="s">
        <v>4</v>
      </c>
      <c r="F26" s="8" t="s">
        <v>4</v>
      </c>
      <c r="G26" s="9"/>
      <c r="H26" s="10" t="s">
        <v>5</v>
      </c>
      <c r="I26" s="11" t="s">
        <v>6</v>
      </c>
      <c r="J26" s="37" t="s">
        <v>7</v>
      </c>
      <c r="K26" s="11" t="s">
        <v>8</v>
      </c>
      <c r="L26" s="6" t="s">
        <v>9</v>
      </c>
      <c r="M26" s="6" t="s">
        <v>10</v>
      </c>
    </row>
    <row r="27" spans="1:24">
      <c r="A27" s="12"/>
      <c r="B27" s="13" t="s">
        <v>11</v>
      </c>
      <c r="C27" s="14" t="s">
        <v>12</v>
      </c>
      <c r="D27" s="15" t="s">
        <v>13</v>
      </c>
      <c r="E27" s="16" t="s">
        <v>14</v>
      </c>
      <c r="F27" s="14" t="s">
        <v>15</v>
      </c>
      <c r="G27" s="15" t="s">
        <v>7</v>
      </c>
      <c r="H27" s="16" t="s">
        <v>16</v>
      </c>
      <c r="I27" s="17"/>
      <c r="J27" s="38" t="s">
        <v>17</v>
      </c>
      <c r="K27" s="17"/>
      <c r="L27" s="12"/>
      <c r="M27" s="12"/>
    </row>
    <row r="28" spans="1:24">
      <c r="A28" s="12"/>
      <c r="B28" s="13" t="s">
        <v>18</v>
      </c>
      <c r="C28" s="14" t="s">
        <v>19</v>
      </c>
      <c r="D28" s="15" t="s">
        <v>14</v>
      </c>
      <c r="E28" s="16" t="s">
        <v>20</v>
      </c>
      <c r="F28" s="14" t="s">
        <v>21</v>
      </c>
      <c r="G28" s="15" t="s">
        <v>22</v>
      </c>
      <c r="H28" s="16" t="s">
        <v>23</v>
      </c>
      <c r="I28" s="17"/>
      <c r="J28" s="38" t="s">
        <v>24</v>
      </c>
      <c r="K28" s="17"/>
      <c r="L28" s="12"/>
      <c r="M28" s="12"/>
    </row>
    <row r="29" spans="1:24" ht="12.75" customHeight="1">
      <c r="A29" s="12"/>
      <c r="B29" s="13" t="s">
        <v>25</v>
      </c>
      <c r="C29" s="14" t="s">
        <v>26</v>
      </c>
      <c r="D29" s="15" t="s">
        <v>27</v>
      </c>
      <c r="E29" s="16" t="s">
        <v>28</v>
      </c>
      <c r="F29" s="14" t="s">
        <v>29</v>
      </c>
      <c r="G29" s="15" t="s">
        <v>30</v>
      </c>
      <c r="H29" s="16" t="s">
        <v>31</v>
      </c>
      <c r="I29" s="17"/>
      <c r="J29" s="38" t="s">
        <v>14</v>
      </c>
      <c r="K29" s="17"/>
      <c r="L29" s="12"/>
      <c r="M29" s="12"/>
    </row>
    <row r="30" spans="1:24" ht="12.75" customHeight="1">
      <c r="A30" s="12"/>
      <c r="B30" s="13"/>
      <c r="C30" s="18"/>
      <c r="D30" s="15" t="s">
        <v>32</v>
      </c>
      <c r="E30" s="16" t="s">
        <v>33</v>
      </c>
      <c r="F30" s="14" t="s">
        <v>34</v>
      </c>
      <c r="G30" s="15" t="s">
        <v>35</v>
      </c>
      <c r="H30" s="16" t="s">
        <v>36</v>
      </c>
      <c r="I30" s="17"/>
      <c r="J30" s="38" t="s">
        <v>27</v>
      </c>
      <c r="K30" s="17"/>
      <c r="L30" s="12"/>
      <c r="M30" s="12"/>
    </row>
    <row r="31" spans="1:24" ht="12.75" customHeight="1">
      <c r="A31" s="19"/>
      <c r="B31" s="20"/>
      <c r="C31" s="21"/>
      <c r="D31" s="22"/>
      <c r="E31" s="23"/>
      <c r="F31" s="21"/>
      <c r="G31" s="22"/>
      <c r="H31" s="24" t="s">
        <v>37</v>
      </c>
      <c r="I31" s="25"/>
      <c r="J31" s="39" t="s">
        <v>32</v>
      </c>
      <c r="K31" s="25"/>
      <c r="L31" s="19"/>
      <c r="M31" s="19"/>
    </row>
    <row r="32" spans="1:24" ht="18.75" customHeight="1">
      <c r="A32" s="27" t="s">
        <v>45</v>
      </c>
      <c r="B32" s="28">
        <f>[1]Acumulado.!B12</f>
        <v>29752117.644051455</v>
      </c>
      <c r="C32" s="28">
        <f>[1]Acumulado.!D12</f>
        <v>5826205.0748133948</v>
      </c>
      <c r="D32" s="28">
        <f>[1]Acumulado.!F12</f>
        <v>2607004.8000000003</v>
      </c>
      <c r="E32" s="28">
        <f>[1]Acumulado.!G12</f>
        <v>0</v>
      </c>
      <c r="F32" s="28">
        <f>[1]Acumulado.!H12</f>
        <v>935330.70184290607</v>
      </c>
      <c r="G32" s="28">
        <f>[1]Acumulado.!I12</f>
        <v>2865344.9186495203</v>
      </c>
      <c r="H32" s="28">
        <f>[1]Acumulado.!K12</f>
        <v>2976048.5913250037</v>
      </c>
      <c r="I32" s="28">
        <f>[1]Acumulado.!L12</f>
        <v>0</v>
      </c>
      <c r="J32" s="29">
        <f>[1]Acumulado.!M12</f>
        <v>245186.54161104601</v>
      </c>
      <c r="K32" s="28">
        <f>[1]Acumulado.!N12</f>
        <v>0</v>
      </c>
      <c r="L32" s="28">
        <f>[1]Acumulado.!O12</f>
        <v>3559898.2919002711</v>
      </c>
      <c r="M32" s="28">
        <f t="shared" ref="M32:M34" si="8">SUM(B32:L32)</f>
        <v>48767136.564193584</v>
      </c>
    </row>
    <row r="33" spans="1:13" ht="18.75" customHeight="1">
      <c r="A33" s="27" t="s">
        <v>46</v>
      </c>
      <c r="B33" s="28">
        <f>[1]Acumulado.!B30</f>
        <v>39373324.270687684</v>
      </c>
      <c r="C33" s="28">
        <f>[1]Acumulado.!D30</f>
        <v>7544431.2629835298</v>
      </c>
      <c r="D33" s="28">
        <f>[1]Acumulado.!F30</f>
        <v>3209018</v>
      </c>
      <c r="E33" s="28">
        <f>[1]Acumulado.!G30</f>
        <v>0</v>
      </c>
      <c r="F33" s="28">
        <f>[1]Acumulado.!H30</f>
        <v>2150920.8652671906</v>
      </c>
      <c r="G33" s="28">
        <f>[1]Acumulado.!I30</f>
        <v>561855.54936211603</v>
      </c>
      <c r="H33" s="28">
        <f>[1]Acumulado.!K30</f>
        <v>2726100.5954853012</v>
      </c>
      <c r="I33" s="28">
        <f>[1]Acumulado.!L30</f>
        <v>0</v>
      </c>
      <c r="J33" s="29">
        <f>[1]Acumulado.!M30</f>
        <v>245186.54161104601</v>
      </c>
      <c r="K33" s="28">
        <f>[1]Acumulado.!N30</f>
        <v>0</v>
      </c>
      <c r="L33" s="28">
        <f>[1]Acumulado.!O30</f>
        <v>2730435.2150374744</v>
      </c>
      <c r="M33" s="28">
        <f t="shared" si="8"/>
        <v>58541272.300434336</v>
      </c>
    </row>
    <row r="34" spans="1:13" ht="18.75" customHeight="1">
      <c r="A34" s="27" t="s">
        <v>47</v>
      </c>
      <c r="B34" s="28">
        <f>[1]Acumulado.!B48</f>
        <v>32535554.913171142</v>
      </c>
      <c r="C34" s="28">
        <f>[1]Acumulado.!D48</f>
        <v>6307580.9474125477</v>
      </c>
      <c r="D34" s="28">
        <f>[1]Acumulado.!F48</f>
        <v>2613400.6</v>
      </c>
      <c r="E34" s="28">
        <f>[1]Acumulado.!G48</f>
        <v>0</v>
      </c>
      <c r="F34" s="28">
        <f>[1]Acumulado.!H48</f>
        <v>886027.88022802339</v>
      </c>
      <c r="G34" s="28">
        <f>[1]Acumulado.!I48</f>
        <v>561855.54936211603</v>
      </c>
      <c r="H34" s="28">
        <f>[1]Acumulado.!K48</f>
        <v>2590674.2115175202</v>
      </c>
      <c r="I34" s="28">
        <f>[1]Acumulado.!L48</f>
        <v>0</v>
      </c>
      <c r="J34" s="29">
        <f>[1]Acumulado.!M48</f>
        <v>245186.54161104601</v>
      </c>
      <c r="K34" s="28">
        <f>[1]Acumulado.!N48</f>
        <v>0</v>
      </c>
      <c r="L34" s="28">
        <f>[1]Acumulado.!O48</f>
        <v>5358520.2377717001</v>
      </c>
      <c r="M34" s="28">
        <f t="shared" si="8"/>
        <v>51098800.881074093</v>
      </c>
    </row>
    <row r="35" spans="1:13" ht="18.75" customHeight="1">
      <c r="A35" s="40" t="s">
        <v>48</v>
      </c>
      <c r="B35" s="41">
        <f t="shared" ref="B35:L35" si="9">SUM(B32:B34)</f>
        <v>101660996.82791027</v>
      </c>
      <c r="C35" s="41">
        <f t="shared" si="9"/>
        <v>19678217.285209473</v>
      </c>
      <c r="D35" s="41">
        <f t="shared" si="9"/>
        <v>8429423.4000000004</v>
      </c>
      <c r="E35" s="41">
        <f t="shared" si="9"/>
        <v>0</v>
      </c>
      <c r="F35" s="41">
        <f t="shared" si="9"/>
        <v>3972279.4473381201</v>
      </c>
      <c r="G35" s="41">
        <f t="shared" si="9"/>
        <v>3989056.0173737523</v>
      </c>
      <c r="H35" s="41">
        <f t="shared" si="9"/>
        <v>8292823.3983278256</v>
      </c>
      <c r="I35" s="41">
        <f t="shared" si="9"/>
        <v>0</v>
      </c>
      <c r="J35" s="42">
        <f t="shared" si="9"/>
        <v>735559.62483313796</v>
      </c>
      <c r="K35" s="41">
        <f t="shared" si="9"/>
        <v>0</v>
      </c>
      <c r="L35" s="41">
        <f t="shared" si="9"/>
        <v>11648853.744709447</v>
      </c>
      <c r="M35" s="41">
        <f>SUM(M32:M34)</f>
        <v>158407209.74570203</v>
      </c>
    </row>
    <row r="36" spans="1:13" ht="12.75" customHeight="1">
      <c r="G36" s="30"/>
    </row>
    <row r="37" spans="1:13" ht="12.75" customHeight="1">
      <c r="B37" s="30"/>
      <c r="C37" s="30"/>
      <c r="D37" s="30"/>
      <c r="E37" s="30"/>
      <c r="F37" s="30"/>
      <c r="G37" s="30"/>
    </row>
    <row r="38" spans="1:13">
      <c r="A38" s="6" t="s">
        <v>49</v>
      </c>
      <c r="B38" s="7"/>
      <c r="C38" s="8"/>
      <c r="D38" s="9"/>
      <c r="E38" s="10" t="s">
        <v>4</v>
      </c>
      <c r="F38" s="8" t="s">
        <v>4</v>
      </c>
      <c r="G38" s="9"/>
      <c r="H38" s="10" t="s">
        <v>5</v>
      </c>
      <c r="I38" s="11" t="s">
        <v>6</v>
      </c>
      <c r="J38" s="37" t="s">
        <v>7</v>
      </c>
      <c r="K38" s="11" t="s">
        <v>8</v>
      </c>
      <c r="L38" s="6" t="s">
        <v>9</v>
      </c>
      <c r="M38" s="6" t="s">
        <v>10</v>
      </c>
    </row>
    <row r="39" spans="1:13">
      <c r="A39" s="12"/>
      <c r="B39" s="13" t="s">
        <v>11</v>
      </c>
      <c r="C39" s="14" t="s">
        <v>12</v>
      </c>
      <c r="D39" s="15" t="s">
        <v>13</v>
      </c>
      <c r="E39" s="16" t="s">
        <v>14</v>
      </c>
      <c r="F39" s="14" t="s">
        <v>15</v>
      </c>
      <c r="G39" s="15" t="s">
        <v>7</v>
      </c>
      <c r="H39" s="16" t="s">
        <v>16</v>
      </c>
      <c r="I39" s="17"/>
      <c r="J39" s="38" t="s">
        <v>17</v>
      </c>
      <c r="K39" s="17"/>
      <c r="L39" s="12"/>
      <c r="M39" s="12"/>
    </row>
    <row r="40" spans="1:13">
      <c r="A40" s="12"/>
      <c r="B40" s="13" t="s">
        <v>18</v>
      </c>
      <c r="C40" s="14" t="s">
        <v>19</v>
      </c>
      <c r="D40" s="15" t="s">
        <v>14</v>
      </c>
      <c r="E40" s="16" t="s">
        <v>20</v>
      </c>
      <c r="F40" s="14" t="s">
        <v>21</v>
      </c>
      <c r="G40" s="15" t="s">
        <v>22</v>
      </c>
      <c r="H40" s="16" t="s">
        <v>23</v>
      </c>
      <c r="I40" s="17"/>
      <c r="J40" s="38" t="s">
        <v>24</v>
      </c>
      <c r="K40" s="17"/>
      <c r="L40" s="12"/>
      <c r="M40" s="12"/>
    </row>
    <row r="41" spans="1:13">
      <c r="A41" s="12"/>
      <c r="B41" s="13" t="s">
        <v>25</v>
      </c>
      <c r="C41" s="14" t="s">
        <v>26</v>
      </c>
      <c r="D41" s="15" t="s">
        <v>27</v>
      </c>
      <c r="E41" s="16" t="s">
        <v>28</v>
      </c>
      <c r="F41" s="14" t="s">
        <v>29</v>
      </c>
      <c r="G41" s="15" t="s">
        <v>30</v>
      </c>
      <c r="H41" s="16" t="s">
        <v>31</v>
      </c>
      <c r="I41" s="17"/>
      <c r="J41" s="38" t="s">
        <v>14</v>
      </c>
      <c r="K41" s="17"/>
      <c r="L41" s="12"/>
      <c r="M41" s="12"/>
    </row>
    <row r="42" spans="1:13">
      <c r="A42" s="12"/>
      <c r="B42" s="13"/>
      <c r="C42" s="18"/>
      <c r="D42" s="15" t="s">
        <v>32</v>
      </c>
      <c r="E42" s="16" t="s">
        <v>33</v>
      </c>
      <c r="F42" s="14" t="s">
        <v>34</v>
      </c>
      <c r="G42" s="15" t="s">
        <v>35</v>
      </c>
      <c r="H42" s="16" t="s">
        <v>36</v>
      </c>
      <c r="I42" s="17"/>
      <c r="J42" s="38" t="s">
        <v>27</v>
      </c>
      <c r="K42" s="17"/>
      <c r="L42" s="12"/>
      <c r="M42" s="12"/>
    </row>
    <row r="43" spans="1:13">
      <c r="A43" s="19"/>
      <c r="B43" s="20"/>
      <c r="C43" s="21"/>
      <c r="D43" s="22"/>
      <c r="E43" s="23"/>
      <c r="F43" s="21"/>
      <c r="G43" s="22"/>
      <c r="H43" s="24" t="s">
        <v>37</v>
      </c>
      <c r="I43" s="25"/>
      <c r="J43" s="39" t="s">
        <v>32</v>
      </c>
      <c r="K43" s="25"/>
      <c r="L43" s="19"/>
      <c r="M43" s="19"/>
    </row>
    <row r="44" spans="1:13" ht="18.75" customHeight="1">
      <c r="A44" s="27" t="s">
        <v>45</v>
      </c>
      <c r="B44" s="28">
        <f>[1]Acumulado.!B13</f>
        <v>16710051.212525867</v>
      </c>
      <c r="C44" s="28">
        <f>[1]Acumulado.!D13</f>
        <v>3469985.501108746</v>
      </c>
      <c r="D44" s="28">
        <f>[1]Acumulado.!F13</f>
        <v>0</v>
      </c>
      <c r="E44" s="28">
        <f>[1]Acumulado.!G13</f>
        <v>0</v>
      </c>
      <c r="F44" s="28">
        <f>[1]Acumulado.!H13</f>
        <v>525321.39444425795</v>
      </c>
      <c r="G44" s="28">
        <f>[1]Acumulado.!I13</f>
        <v>1706549.1508995511</v>
      </c>
      <c r="H44" s="28">
        <f>[1]Acumulado.!K13</f>
        <v>585331.87574931595</v>
      </c>
      <c r="I44" s="28">
        <f>[1]Acumulado.!L13</f>
        <v>0</v>
      </c>
      <c r="J44" s="29">
        <f>[1]Acumulado.!M13</f>
        <v>0</v>
      </c>
      <c r="K44" s="28">
        <f>[1]Acumulado.!N13</f>
        <v>0</v>
      </c>
      <c r="L44" s="28">
        <f>[1]Acumulado.!O13</f>
        <v>2884023.0589183583</v>
      </c>
      <c r="M44" s="28">
        <f t="shared" ref="M44:M46" si="10">SUM(B44:L44)</f>
        <v>25881262.193646096</v>
      </c>
    </row>
    <row r="45" spans="1:13" ht="18.75" customHeight="1">
      <c r="A45" s="27" t="s">
        <v>46</v>
      </c>
      <c r="B45" s="28">
        <f>[1]Acumulado.!B31</f>
        <v>22113728.939967521</v>
      </c>
      <c r="C45" s="28">
        <f>[1]Acumulado.!D31</f>
        <v>4493330.866404986</v>
      </c>
      <c r="D45" s="28">
        <f>[1]Acumulado.!F31</f>
        <v>0</v>
      </c>
      <c r="E45" s="28">
        <f>[1]Acumulado.!G31</f>
        <v>0</v>
      </c>
      <c r="F45" s="28">
        <f>[1]Acumulado.!H31</f>
        <v>1208048.3897888637</v>
      </c>
      <c r="G45" s="28">
        <f>[1]Acumulado.!I31</f>
        <v>334631.30544996751</v>
      </c>
      <c r="H45" s="28">
        <f>[1]Acumulado.!K31</f>
        <v>536171.8823032754</v>
      </c>
      <c r="I45" s="28">
        <v>0</v>
      </c>
      <c r="J45" s="29">
        <f>[1]Acumulado.!M31</f>
        <v>0</v>
      </c>
      <c r="K45" s="28">
        <f>[1]Acumulado.!N31</f>
        <v>0</v>
      </c>
      <c r="L45" s="28">
        <f>[1]Acumulado.!O31</f>
        <v>2212040.1975999447</v>
      </c>
      <c r="M45" s="28">
        <f t="shared" si="10"/>
        <v>30897951.581514556</v>
      </c>
    </row>
    <row r="46" spans="1:13" ht="18.75" customHeight="1">
      <c r="A46" s="27" t="s">
        <v>47</v>
      </c>
      <c r="B46" s="28">
        <f>[1]Acumulado.!B49</f>
        <v>18273347.643062215</v>
      </c>
      <c r="C46" s="28">
        <f>[1]Acumulado.!D49</f>
        <v>3756684.5233803112</v>
      </c>
      <c r="D46" s="28">
        <f>[1]Acumulado.!F49</f>
        <v>0</v>
      </c>
      <c r="E46" s="28">
        <f>[1]Acumulado.!G49</f>
        <v>0</v>
      </c>
      <c r="F46" s="28">
        <f>[1]Acumulado.!H49</f>
        <v>497630.83863363869</v>
      </c>
      <c r="G46" s="28">
        <f>[1]Acumulado.!I49</f>
        <v>334631.30544996751</v>
      </c>
      <c r="H46" s="28">
        <f>[1]Acumulado.!K49</f>
        <v>509536.10102440999</v>
      </c>
      <c r="I46" s="28">
        <f>[1]Acumulado.!L49</f>
        <v>0</v>
      </c>
      <c r="J46" s="29">
        <f>[1]Acumulado.!M49</f>
        <v>0</v>
      </c>
      <c r="K46" s="28">
        <f>[1]Acumulado.!N49</f>
        <v>0</v>
      </c>
      <c r="L46" s="28">
        <f>[1]Acumulado.!O49</f>
        <v>4341162.2075205082</v>
      </c>
      <c r="M46" s="28">
        <f t="shared" si="10"/>
        <v>27712992.619071051</v>
      </c>
    </row>
    <row r="47" spans="1:13" ht="18.75" customHeight="1">
      <c r="A47" s="40" t="s">
        <v>48</v>
      </c>
      <c r="B47" s="41">
        <f t="shared" ref="B47:G47" si="11">SUM(B44:B46)</f>
        <v>57097127.795555606</v>
      </c>
      <c r="C47" s="41">
        <f t="shared" si="11"/>
        <v>11720000.890894044</v>
      </c>
      <c r="D47" s="41">
        <f t="shared" si="11"/>
        <v>0</v>
      </c>
      <c r="E47" s="41">
        <f t="shared" si="11"/>
        <v>0</v>
      </c>
      <c r="F47" s="41">
        <f t="shared" si="11"/>
        <v>2231000.6228667605</v>
      </c>
      <c r="G47" s="41">
        <f t="shared" si="11"/>
        <v>2375811.7617994864</v>
      </c>
      <c r="H47" s="41">
        <f>SUM(H44:H46)</f>
        <v>1631039.8590770012</v>
      </c>
      <c r="I47" s="41">
        <f>SUM(I44:I46)</f>
        <v>0</v>
      </c>
      <c r="J47" s="42">
        <f>SUM(J44:J46)</f>
        <v>0</v>
      </c>
      <c r="K47" s="41">
        <f t="shared" ref="K47:L47" si="12">SUM(K44:K46)</f>
        <v>0</v>
      </c>
      <c r="L47" s="41">
        <f t="shared" si="12"/>
        <v>9437225.4640388116</v>
      </c>
      <c r="M47" s="41">
        <f>SUM(M44:M46)</f>
        <v>84492206.394231707</v>
      </c>
    </row>
    <row r="50" spans="1:13">
      <c r="A50" s="6" t="s">
        <v>50</v>
      </c>
      <c r="B50" s="7"/>
      <c r="C50" s="8"/>
      <c r="D50" s="9"/>
      <c r="E50" s="10" t="s">
        <v>4</v>
      </c>
      <c r="F50" s="8" t="s">
        <v>4</v>
      </c>
      <c r="G50" s="9"/>
      <c r="H50" s="10" t="s">
        <v>5</v>
      </c>
      <c r="I50" s="11" t="s">
        <v>6</v>
      </c>
      <c r="J50" s="37" t="s">
        <v>7</v>
      </c>
      <c r="K50" s="11" t="s">
        <v>8</v>
      </c>
      <c r="L50" s="6" t="s">
        <v>9</v>
      </c>
      <c r="M50" s="6" t="s">
        <v>10</v>
      </c>
    </row>
    <row r="51" spans="1:13">
      <c r="A51" s="12"/>
      <c r="B51" s="13" t="s">
        <v>11</v>
      </c>
      <c r="C51" s="14" t="s">
        <v>12</v>
      </c>
      <c r="D51" s="15" t="s">
        <v>13</v>
      </c>
      <c r="E51" s="16" t="s">
        <v>14</v>
      </c>
      <c r="F51" s="14" t="s">
        <v>15</v>
      </c>
      <c r="G51" s="15" t="s">
        <v>7</v>
      </c>
      <c r="H51" s="16" t="s">
        <v>16</v>
      </c>
      <c r="I51" s="17"/>
      <c r="J51" s="38" t="s">
        <v>17</v>
      </c>
      <c r="K51" s="17"/>
      <c r="L51" s="12"/>
      <c r="M51" s="12"/>
    </row>
    <row r="52" spans="1:13">
      <c r="A52" s="12"/>
      <c r="B52" s="13" t="s">
        <v>18</v>
      </c>
      <c r="C52" s="14" t="s">
        <v>19</v>
      </c>
      <c r="D52" s="15" t="s">
        <v>14</v>
      </c>
      <c r="E52" s="16" t="s">
        <v>20</v>
      </c>
      <c r="F52" s="14" t="s">
        <v>21</v>
      </c>
      <c r="G52" s="15" t="s">
        <v>22</v>
      </c>
      <c r="H52" s="16" t="s">
        <v>23</v>
      </c>
      <c r="I52" s="17"/>
      <c r="J52" s="38" t="s">
        <v>24</v>
      </c>
      <c r="K52" s="17"/>
      <c r="L52" s="12"/>
      <c r="M52" s="12"/>
    </row>
    <row r="53" spans="1:13">
      <c r="A53" s="12"/>
      <c r="B53" s="13" t="s">
        <v>25</v>
      </c>
      <c r="C53" s="14" t="s">
        <v>26</v>
      </c>
      <c r="D53" s="15" t="s">
        <v>27</v>
      </c>
      <c r="E53" s="16" t="s">
        <v>28</v>
      </c>
      <c r="F53" s="14" t="s">
        <v>29</v>
      </c>
      <c r="G53" s="15" t="s">
        <v>30</v>
      </c>
      <c r="H53" s="16" t="s">
        <v>31</v>
      </c>
      <c r="I53" s="17"/>
      <c r="J53" s="38" t="s">
        <v>14</v>
      </c>
      <c r="K53" s="17"/>
      <c r="L53" s="12"/>
      <c r="M53" s="12"/>
    </row>
    <row r="54" spans="1:13">
      <c r="A54" s="12"/>
      <c r="B54" s="13"/>
      <c r="C54" s="18"/>
      <c r="D54" s="15" t="s">
        <v>32</v>
      </c>
      <c r="E54" s="16" t="s">
        <v>33</v>
      </c>
      <c r="F54" s="14" t="s">
        <v>34</v>
      </c>
      <c r="G54" s="15" t="s">
        <v>35</v>
      </c>
      <c r="H54" s="16" t="s">
        <v>36</v>
      </c>
      <c r="I54" s="17"/>
      <c r="J54" s="38" t="s">
        <v>27</v>
      </c>
      <c r="K54" s="17"/>
      <c r="L54" s="12"/>
      <c r="M54" s="12"/>
    </row>
    <row r="55" spans="1:13">
      <c r="A55" s="19"/>
      <c r="B55" s="20"/>
      <c r="C55" s="21"/>
      <c r="D55" s="22"/>
      <c r="E55" s="23"/>
      <c r="F55" s="21"/>
      <c r="G55" s="22"/>
      <c r="H55" s="24" t="s">
        <v>37</v>
      </c>
      <c r="I55" s="25"/>
      <c r="J55" s="39" t="s">
        <v>32</v>
      </c>
      <c r="K55" s="25"/>
      <c r="L55" s="19"/>
      <c r="M55" s="19"/>
    </row>
    <row r="56" spans="1:13" ht="18.75" customHeight="1">
      <c r="A56" s="27" t="s">
        <v>45</v>
      </c>
      <c r="B56" s="28">
        <f>[1]Acumulado.!B14</f>
        <v>17099257.179023836</v>
      </c>
      <c r="C56" s="28">
        <f>[1]Acumulado.!D14</f>
        <v>3379823.4524437492</v>
      </c>
      <c r="D56" s="28">
        <f>[1]Acumulado.!F14</f>
        <v>0</v>
      </c>
      <c r="E56" s="28">
        <f>[1]Acumulado.!G14</f>
        <v>0</v>
      </c>
      <c r="F56" s="28">
        <f>[1]Acumulado.!H14</f>
        <v>537557.03743818705</v>
      </c>
      <c r="G56" s="28">
        <f>[1]Acumulado.!I14</f>
        <v>1662207.1882188856</v>
      </c>
      <c r="H56" s="28">
        <f>[1]Acumulado.!K14</f>
        <v>535788.14635667065</v>
      </c>
      <c r="I56" s="28">
        <f>[1]Acumulado.!L14</f>
        <v>0</v>
      </c>
      <c r="J56" s="29">
        <f>[1]Acumulado.!M14</f>
        <v>0</v>
      </c>
      <c r="K56" s="28">
        <f>[1]Acumulado.!N14</f>
        <v>0</v>
      </c>
      <c r="L56" s="28">
        <f>[1]Acumulado.!O14</f>
        <v>2866202.0758175803</v>
      </c>
      <c r="M56" s="28">
        <f t="shared" ref="M56:M58" si="13">SUM(B56:L56)</f>
        <v>26080835.07929891</v>
      </c>
    </row>
    <row r="57" spans="1:13" ht="18.75" customHeight="1">
      <c r="A57" s="27" t="s">
        <v>46</v>
      </c>
      <c r="B57" s="28">
        <f>[1]Acumulado.!B32</f>
        <v>22628795.897901349</v>
      </c>
      <c r="C57" s="28">
        <f>[1]Acumulado.!D32</f>
        <v>4376578.8176960535</v>
      </c>
      <c r="D57" s="28">
        <f>[1]Acumulado.!F32</f>
        <v>0</v>
      </c>
      <c r="E57" s="28">
        <f>[1]Acumulado.!G32</f>
        <v>0</v>
      </c>
      <c r="F57" s="28">
        <f>[1]Acumulado.!H32</f>
        <v>1236185.9242071691</v>
      </c>
      <c r="G57" s="28">
        <f>[1]Acumulado.!I32</f>
        <v>325936.44374602928</v>
      </c>
      <c r="H57" s="28">
        <f>[1]Acumulado.!K32</f>
        <v>490789.15885126335</v>
      </c>
      <c r="I57" s="28">
        <v>0</v>
      </c>
      <c r="J57" s="29">
        <f>[1]Acumulado.!M32</f>
        <v>0</v>
      </c>
      <c r="K57" s="28">
        <f>[1]Acumulado.!N32</f>
        <v>0</v>
      </c>
      <c r="L57" s="28">
        <f>[1]Acumulado.!O32</f>
        <v>2198371.537476799</v>
      </c>
      <c r="M57" s="28">
        <f t="shared" si="13"/>
        <v>31256657.779878665</v>
      </c>
    </row>
    <row r="58" spans="1:13" ht="18.75" customHeight="1">
      <c r="A58" s="27" t="s">
        <v>51</v>
      </c>
      <c r="B58" s="28">
        <f>[1]Acumulado.!B50</f>
        <v>18698965.484690379</v>
      </c>
      <c r="C58" s="28">
        <f>[1]Acumulado.!D50</f>
        <v>3659073.0570765384</v>
      </c>
      <c r="D58" s="28">
        <f>[1]Acumulado.!F50</f>
        <v>0</v>
      </c>
      <c r="E58" s="28">
        <f>[1]Acumulado.!G50</f>
        <v>0</v>
      </c>
      <c r="F58" s="28">
        <f>[1]Acumulado.!H50</f>
        <v>509221.52073546353</v>
      </c>
      <c r="G58" s="28">
        <f>[1]Acumulado.!I50</f>
        <v>325936.44374602928</v>
      </c>
      <c r="H58" s="28">
        <f>[1]Acumulado.!K50</f>
        <v>466407.88650060631</v>
      </c>
      <c r="I58" s="28">
        <f>[1]Acumulado.!L50</f>
        <v>0</v>
      </c>
      <c r="J58" s="29">
        <f>[1]Acumulado.!M50</f>
        <v>0</v>
      </c>
      <c r="K58" s="28">
        <f>[1]Acumulado.!N50</f>
        <v>0</v>
      </c>
      <c r="L58" s="28">
        <f>[1]Acumulado.!O50</f>
        <v>4314337.2561392337</v>
      </c>
      <c r="M58" s="28">
        <f t="shared" si="13"/>
        <v>27973941.648888253</v>
      </c>
    </row>
    <row r="59" spans="1:13" ht="18.75" customHeight="1">
      <c r="A59" s="40" t="s">
        <v>48</v>
      </c>
      <c r="B59" s="41">
        <f t="shared" ref="B59:G59" si="14">SUM(B56:B58)</f>
        <v>58427018.561615571</v>
      </c>
      <c r="C59" s="41">
        <f t="shared" si="14"/>
        <v>11415475.32721634</v>
      </c>
      <c r="D59" s="41">
        <f t="shared" si="14"/>
        <v>0</v>
      </c>
      <c r="E59" s="41">
        <f t="shared" si="14"/>
        <v>0</v>
      </c>
      <c r="F59" s="41">
        <f t="shared" si="14"/>
        <v>2282964.4823808195</v>
      </c>
      <c r="G59" s="41">
        <f t="shared" si="14"/>
        <v>2314080.0757109444</v>
      </c>
      <c r="H59" s="41">
        <f>SUM(H56:H58)</f>
        <v>1492985.1917085403</v>
      </c>
      <c r="I59" s="41">
        <f>SUM(I56:I58)</f>
        <v>0</v>
      </c>
      <c r="J59" s="42">
        <f>SUM(J56:J58)</f>
        <v>0</v>
      </c>
      <c r="K59" s="41">
        <f t="shared" ref="K59:L59" si="15">SUM(K56:K58)</f>
        <v>0</v>
      </c>
      <c r="L59" s="41">
        <f t="shared" si="15"/>
        <v>9378910.8694336135</v>
      </c>
      <c r="M59" s="41">
        <f>SUM(M56:M58)</f>
        <v>85311434.50806582</v>
      </c>
    </row>
    <row r="62" spans="1:13">
      <c r="A62" s="6" t="s">
        <v>52</v>
      </c>
      <c r="B62" s="7"/>
      <c r="C62" s="8"/>
      <c r="D62" s="9"/>
      <c r="E62" s="10" t="s">
        <v>4</v>
      </c>
      <c r="F62" s="8" t="s">
        <v>4</v>
      </c>
      <c r="G62" s="9"/>
      <c r="H62" s="10" t="s">
        <v>5</v>
      </c>
      <c r="I62" s="11" t="s">
        <v>6</v>
      </c>
      <c r="J62" s="37" t="s">
        <v>7</v>
      </c>
      <c r="K62" s="11" t="s">
        <v>8</v>
      </c>
      <c r="L62" s="6" t="s">
        <v>9</v>
      </c>
      <c r="M62" s="6" t="s">
        <v>10</v>
      </c>
    </row>
    <row r="63" spans="1:13">
      <c r="A63" s="12"/>
      <c r="B63" s="13" t="s">
        <v>11</v>
      </c>
      <c r="C63" s="14" t="s">
        <v>12</v>
      </c>
      <c r="D63" s="15" t="s">
        <v>13</v>
      </c>
      <c r="E63" s="16" t="s">
        <v>14</v>
      </c>
      <c r="F63" s="14" t="s">
        <v>15</v>
      </c>
      <c r="G63" s="15" t="s">
        <v>7</v>
      </c>
      <c r="H63" s="16" t="s">
        <v>16</v>
      </c>
      <c r="I63" s="17"/>
      <c r="J63" s="38" t="s">
        <v>17</v>
      </c>
      <c r="K63" s="17"/>
      <c r="L63" s="12"/>
      <c r="M63" s="12"/>
    </row>
    <row r="64" spans="1:13">
      <c r="A64" s="12"/>
      <c r="B64" s="13" t="s">
        <v>18</v>
      </c>
      <c r="C64" s="14" t="s">
        <v>19</v>
      </c>
      <c r="D64" s="15" t="s">
        <v>14</v>
      </c>
      <c r="E64" s="16" t="s">
        <v>20</v>
      </c>
      <c r="F64" s="14" t="s">
        <v>21</v>
      </c>
      <c r="G64" s="15" t="s">
        <v>22</v>
      </c>
      <c r="H64" s="16" t="s">
        <v>23</v>
      </c>
      <c r="I64" s="17"/>
      <c r="J64" s="38" t="s">
        <v>24</v>
      </c>
      <c r="K64" s="17"/>
      <c r="L64" s="12"/>
      <c r="M64" s="12"/>
    </row>
    <row r="65" spans="1:15">
      <c r="A65" s="12"/>
      <c r="B65" s="13" t="s">
        <v>25</v>
      </c>
      <c r="C65" s="14" t="s">
        <v>26</v>
      </c>
      <c r="D65" s="15" t="s">
        <v>27</v>
      </c>
      <c r="E65" s="16" t="s">
        <v>28</v>
      </c>
      <c r="F65" s="14" t="s">
        <v>29</v>
      </c>
      <c r="G65" s="15" t="s">
        <v>30</v>
      </c>
      <c r="H65" s="16" t="s">
        <v>31</v>
      </c>
      <c r="I65" s="17"/>
      <c r="J65" s="38" t="s">
        <v>14</v>
      </c>
      <c r="K65" s="17"/>
      <c r="L65" s="12"/>
      <c r="M65" s="12"/>
    </row>
    <row r="66" spans="1:15">
      <c r="A66" s="12"/>
      <c r="B66" s="13"/>
      <c r="C66" s="18"/>
      <c r="D66" s="15" t="s">
        <v>32</v>
      </c>
      <c r="E66" s="16" t="s">
        <v>33</v>
      </c>
      <c r="F66" s="14" t="s">
        <v>34</v>
      </c>
      <c r="G66" s="15" t="s">
        <v>35</v>
      </c>
      <c r="H66" s="16" t="s">
        <v>36</v>
      </c>
      <c r="I66" s="17"/>
      <c r="J66" s="38" t="s">
        <v>27</v>
      </c>
      <c r="K66" s="17"/>
      <c r="L66" s="12"/>
      <c r="M66" s="12"/>
    </row>
    <row r="67" spans="1:15">
      <c r="A67" s="19"/>
      <c r="B67" s="20"/>
      <c r="C67" s="21"/>
      <c r="D67" s="22"/>
      <c r="E67" s="23"/>
      <c r="F67" s="21"/>
      <c r="G67" s="22"/>
      <c r="H67" s="24" t="s">
        <v>37</v>
      </c>
      <c r="I67" s="25"/>
      <c r="J67" s="39" t="s">
        <v>32</v>
      </c>
      <c r="K67" s="25"/>
      <c r="L67" s="19"/>
      <c r="M67" s="19"/>
    </row>
    <row r="68" spans="1:15" ht="18.75" customHeight="1">
      <c r="A68" s="27" t="s">
        <v>45</v>
      </c>
      <c r="B68" s="28">
        <f>[1]Acumulado.!B15</f>
        <v>44275729.077543952</v>
      </c>
      <c r="C68" s="28">
        <f>[1]Acumulado.!D15</f>
        <v>7502077.5574996546</v>
      </c>
      <c r="D68" s="28">
        <f>[1]Acumulado.!F15</f>
        <v>229874.40000000002</v>
      </c>
      <c r="E68" s="28">
        <f>[1]Acumulado.!G15</f>
        <v>540.98599999999999</v>
      </c>
      <c r="F68" s="28">
        <f>[1]Acumulado.!H15</f>
        <v>1391916.0057161653</v>
      </c>
      <c r="G68" s="28">
        <f>[1]Acumulado.!I15</f>
        <v>3689543.971190325</v>
      </c>
      <c r="H68" s="28">
        <f>[1]Acumulado.!K15</f>
        <v>3385476.5274802921</v>
      </c>
      <c r="I68" s="28">
        <f>[1]Acumulado.!L15</f>
        <v>0</v>
      </c>
      <c r="J68" s="29">
        <f>[1]Acumulado.!M15</f>
        <v>26851.658388954002</v>
      </c>
      <c r="K68" s="28">
        <f>[1]Acumulado.!N15</f>
        <v>0</v>
      </c>
      <c r="L68" s="28">
        <f>[1]Acumulado.!O15</f>
        <v>5319174.0053329393</v>
      </c>
      <c r="M68" s="28">
        <f t="shared" ref="M68:M70" si="16">SUM(B68:L68)</f>
        <v>65821184.189152285</v>
      </c>
    </row>
    <row r="69" spans="1:15" ht="18.75" customHeight="1">
      <c r="A69" s="27" t="s">
        <v>46</v>
      </c>
      <c r="B69" s="28">
        <f>[1]Acumulado.!B33</f>
        <v>58593564.974014565</v>
      </c>
      <c r="C69" s="28">
        <f>[1]Acumulado.!D33</f>
        <v>9714541.0666719973</v>
      </c>
      <c r="D69" s="28">
        <f>[1]Acumulado.!F33</f>
        <v>253253</v>
      </c>
      <c r="E69" s="28">
        <f>[1]Acumulado.!G33</f>
        <v>652.98599999999999</v>
      </c>
      <c r="F69" s="28">
        <f>[1]Acumulado.!H33</f>
        <v>3200901.2143996833</v>
      </c>
      <c r="G69" s="28">
        <f>[1]Acumulado.!I33</f>
        <v>723469.8836208015</v>
      </c>
      <c r="H69" s="28">
        <f>[1]Acumulado.!K33</f>
        <v>3101142.0997855784</v>
      </c>
      <c r="I69" s="28">
        <v>0</v>
      </c>
      <c r="J69" s="29">
        <f>[1]Acumulado.!M33</f>
        <v>26851.658388954002</v>
      </c>
      <c r="K69" s="28">
        <f>[1]Acumulado.!N33</f>
        <v>13097592.8901152</v>
      </c>
      <c r="L69" s="28">
        <f>[1]Acumulado.!O33</f>
        <v>4079796.3391589676</v>
      </c>
      <c r="M69" s="28">
        <f t="shared" si="16"/>
        <v>92791766.11215575</v>
      </c>
    </row>
    <row r="70" spans="1:15" ht="18.75" customHeight="1">
      <c r="A70" s="27" t="s">
        <v>47</v>
      </c>
      <c r="B70" s="28">
        <f>[1]Acumulado.!B51</f>
        <v>48417912.027553968</v>
      </c>
      <c r="C70" s="28">
        <f>[1]Acumulado.!D51</f>
        <v>8121918.2744286899</v>
      </c>
      <c r="D70" s="28">
        <f>[1]Acumulado.!F51</f>
        <v>323182.80000000005</v>
      </c>
      <c r="E70" s="28">
        <f>[1]Acumulado.!G51</f>
        <v>848.38200000000006</v>
      </c>
      <c r="F70" s="28">
        <f>[1]Acumulado.!H51</f>
        <v>1318545.8208205879</v>
      </c>
      <c r="G70" s="28">
        <f>[1]Acumulado.!I51</f>
        <v>723469.8836208015</v>
      </c>
      <c r="H70" s="28">
        <f>[1]Acumulado.!K51</f>
        <v>2947084.5197242498</v>
      </c>
      <c r="I70" s="28">
        <f>[1]Acumulado.!L51</f>
        <v>0</v>
      </c>
      <c r="J70" s="29">
        <f>[1]Acumulado.!M51</f>
        <v>26851.658388954002</v>
      </c>
      <c r="K70" s="28">
        <f>[1]Acumulado.!N51</f>
        <v>12089990</v>
      </c>
      <c r="L70" s="28">
        <f>[1]Acumulado.!O51</f>
        <v>8006661.769145906</v>
      </c>
      <c r="M70" s="28">
        <f t="shared" si="16"/>
        <v>81976465.135683149</v>
      </c>
    </row>
    <row r="71" spans="1:15" ht="18.75" customHeight="1">
      <c r="A71" s="40" t="s">
        <v>48</v>
      </c>
      <c r="B71" s="41">
        <f t="shared" ref="B71:G71" si="17">SUM(B68:B70)</f>
        <v>151287206.0791125</v>
      </c>
      <c r="C71" s="41">
        <f t="shared" si="17"/>
        <v>25338536.89860034</v>
      </c>
      <c r="D71" s="41">
        <f t="shared" si="17"/>
        <v>806310.20000000007</v>
      </c>
      <c r="E71" s="41">
        <f t="shared" si="17"/>
        <v>2042.354</v>
      </c>
      <c r="F71" s="41">
        <f t="shared" si="17"/>
        <v>5911363.0409364365</v>
      </c>
      <c r="G71" s="41">
        <f t="shared" si="17"/>
        <v>5136483.7384319277</v>
      </c>
      <c r="H71" s="41">
        <f>SUM(H68:H70)</f>
        <v>9433703.1469901204</v>
      </c>
      <c r="I71" s="41">
        <f>SUM(I68:I70)</f>
        <v>0</v>
      </c>
      <c r="J71" s="42">
        <f>SUM(J68:J70)</f>
        <v>80554.975166862001</v>
      </c>
      <c r="K71" s="41">
        <f t="shared" ref="K71:L71" si="18">SUM(K68:K70)</f>
        <v>25187582.890115201</v>
      </c>
      <c r="L71" s="41">
        <f t="shared" si="18"/>
        <v>17405632.113637812</v>
      </c>
      <c r="M71" s="41">
        <f>SUM(M68:M70)</f>
        <v>240589415.43699118</v>
      </c>
      <c r="O71" s="44"/>
    </row>
    <row r="74" spans="1:15">
      <c r="A74" s="6" t="s">
        <v>53</v>
      </c>
      <c r="B74" s="7"/>
      <c r="C74" s="8"/>
      <c r="D74" s="9"/>
      <c r="E74" s="10" t="s">
        <v>4</v>
      </c>
      <c r="F74" s="8" t="s">
        <v>4</v>
      </c>
      <c r="G74" s="9"/>
      <c r="H74" s="10" t="s">
        <v>5</v>
      </c>
      <c r="I74" s="11" t="s">
        <v>6</v>
      </c>
      <c r="J74" s="37" t="s">
        <v>7</v>
      </c>
      <c r="K74" s="11" t="s">
        <v>54</v>
      </c>
      <c r="L74" s="6" t="s">
        <v>9</v>
      </c>
      <c r="M74" s="6" t="s">
        <v>10</v>
      </c>
    </row>
    <row r="75" spans="1:15">
      <c r="A75" s="12"/>
      <c r="B75" s="13" t="s">
        <v>11</v>
      </c>
      <c r="C75" s="14" t="s">
        <v>12</v>
      </c>
      <c r="D75" s="15" t="s">
        <v>13</v>
      </c>
      <c r="E75" s="16" t="s">
        <v>14</v>
      </c>
      <c r="F75" s="14" t="s">
        <v>15</v>
      </c>
      <c r="G75" s="15" t="s">
        <v>7</v>
      </c>
      <c r="H75" s="16" t="s">
        <v>16</v>
      </c>
      <c r="I75" s="17"/>
      <c r="J75" s="38" t="s">
        <v>17</v>
      </c>
      <c r="K75" s="17"/>
      <c r="L75" s="12"/>
      <c r="M75" s="12"/>
    </row>
    <row r="76" spans="1:15">
      <c r="A76" s="12"/>
      <c r="B76" s="13" t="s">
        <v>18</v>
      </c>
      <c r="C76" s="14" t="s">
        <v>19</v>
      </c>
      <c r="D76" s="15" t="s">
        <v>14</v>
      </c>
      <c r="E76" s="16" t="s">
        <v>20</v>
      </c>
      <c r="F76" s="14" t="s">
        <v>21</v>
      </c>
      <c r="G76" s="15" t="s">
        <v>22</v>
      </c>
      <c r="H76" s="16" t="s">
        <v>23</v>
      </c>
      <c r="I76" s="17"/>
      <c r="J76" s="38" t="s">
        <v>24</v>
      </c>
      <c r="K76" s="17"/>
      <c r="L76" s="12"/>
      <c r="M76" s="12"/>
    </row>
    <row r="77" spans="1:15">
      <c r="A77" s="12"/>
      <c r="B77" s="13" t="s">
        <v>25</v>
      </c>
      <c r="C77" s="14" t="s">
        <v>26</v>
      </c>
      <c r="D77" s="15" t="s">
        <v>27</v>
      </c>
      <c r="E77" s="16" t="s">
        <v>28</v>
      </c>
      <c r="F77" s="14" t="s">
        <v>29</v>
      </c>
      <c r="G77" s="15" t="s">
        <v>30</v>
      </c>
      <c r="H77" s="16" t="s">
        <v>31</v>
      </c>
      <c r="I77" s="17"/>
      <c r="J77" s="38" t="s">
        <v>14</v>
      </c>
      <c r="K77" s="17"/>
      <c r="L77" s="12"/>
      <c r="M77" s="12"/>
    </row>
    <row r="78" spans="1:15">
      <c r="A78" s="12"/>
      <c r="B78" s="13"/>
      <c r="C78" s="18"/>
      <c r="D78" s="15" t="s">
        <v>32</v>
      </c>
      <c r="E78" s="16" t="s">
        <v>33</v>
      </c>
      <c r="F78" s="14" t="s">
        <v>34</v>
      </c>
      <c r="G78" s="15" t="s">
        <v>35</v>
      </c>
      <c r="H78" s="16" t="s">
        <v>36</v>
      </c>
      <c r="I78" s="17"/>
      <c r="J78" s="38" t="s">
        <v>27</v>
      </c>
      <c r="K78" s="17"/>
      <c r="L78" s="12"/>
      <c r="M78" s="12"/>
    </row>
    <row r="79" spans="1:15">
      <c r="A79" s="19"/>
      <c r="B79" s="20"/>
      <c r="C79" s="21"/>
      <c r="D79" s="22"/>
      <c r="E79" s="23"/>
      <c r="F79" s="21"/>
      <c r="G79" s="22"/>
      <c r="H79" s="24" t="s">
        <v>37</v>
      </c>
      <c r="I79" s="25"/>
      <c r="J79" s="39" t="s">
        <v>32</v>
      </c>
      <c r="K79" s="25"/>
      <c r="L79" s="19"/>
      <c r="M79" s="19"/>
    </row>
    <row r="80" spans="1:15" ht="18.75" customHeight="1">
      <c r="A80" s="27" t="s">
        <v>45</v>
      </c>
      <c r="B80" s="28">
        <f>[1]Acumulado.!B16</f>
        <v>10047440.448701648</v>
      </c>
      <c r="C80" s="28">
        <f>[1]Acumulado.!D16</f>
        <v>3003081.8889948674</v>
      </c>
      <c r="D80" s="28">
        <f>[1]Acumulado.!F16</f>
        <v>0</v>
      </c>
      <c r="E80" s="28">
        <f>[1]Acumulado.!G16</f>
        <v>0</v>
      </c>
      <c r="F80" s="28">
        <f>[1]Acumulado.!H16</f>
        <v>315865.90369939123</v>
      </c>
      <c r="G80" s="28">
        <f>[1]Acumulado.!I16</f>
        <v>1476924.5710417167</v>
      </c>
      <c r="H80" s="28">
        <f>[1]Acumulado.!K16</f>
        <v>150016.85908871691</v>
      </c>
      <c r="I80" s="28">
        <f>[1]Acumulado.!L16</f>
        <v>0</v>
      </c>
      <c r="J80" s="29">
        <f>[1]Acumulado.!M16</f>
        <v>0</v>
      </c>
      <c r="K80" s="28">
        <f>[1]Acumulado.!N16</f>
        <v>0</v>
      </c>
      <c r="L80" s="28">
        <f>[1]Acumulado.!O16</f>
        <v>2901973.9680308551</v>
      </c>
      <c r="M80" s="28">
        <f t="shared" ref="M80:M82" si="19">SUM(B80:L80)</f>
        <v>17895303.639557194</v>
      </c>
    </row>
    <row r="81" spans="1:13" ht="18.75" customHeight="1">
      <c r="A81" s="27" t="s">
        <v>46</v>
      </c>
      <c r="B81" s="28">
        <f>[1]Acumulado.!B34</f>
        <v>13296570.53692946</v>
      </c>
      <c r="C81" s="28">
        <f>[1]Acumulado.!D34</f>
        <v>3888731.1033002338</v>
      </c>
      <c r="D81" s="28">
        <f>[1]Acumulado.!F34</f>
        <v>0</v>
      </c>
      <c r="E81" s="28">
        <f>[1]Acumulado.!G34</f>
        <v>0</v>
      </c>
      <c r="F81" s="28">
        <f>[1]Acumulado.!H34</f>
        <v>726376.84356437065</v>
      </c>
      <c r="G81" s="28">
        <f>[1]Acumulado.!I34</f>
        <v>289605.01782108558</v>
      </c>
      <c r="H81" s="28">
        <f>[1]Acumulado.!K34</f>
        <v>137417.46357458064</v>
      </c>
      <c r="I81" s="28">
        <v>0</v>
      </c>
      <c r="J81" s="29">
        <f>[1]Acumulado.!M34</f>
        <v>0</v>
      </c>
      <c r="K81" s="28">
        <f>[1]Acumulado.!N34</f>
        <v>0</v>
      </c>
      <c r="L81" s="28">
        <f>[1]Acumulado.!O34</f>
        <v>2225808.5107268165</v>
      </c>
      <c r="M81" s="28">
        <f t="shared" si="19"/>
        <v>20564509.475916546</v>
      </c>
    </row>
    <row r="82" spans="1:13" ht="18.75" customHeight="1">
      <c r="A82" s="27" t="s">
        <v>47</v>
      </c>
      <c r="B82" s="28">
        <f>[1]Acumulado.!B52</f>
        <v>10987421.2775879</v>
      </c>
      <c r="C82" s="28">
        <f>[1]Acumulado.!D52</f>
        <v>3251204.148036344</v>
      </c>
      <c r="D82" s="28">
        <f>[1]Acumulado.!F52</f>
        <v>0</v>
      </c>
      <c r="E82" s="28">
        <f>[1]Acumulado.!G52</f>
        <v>0</v>
      </c>
      <c r="F82" s="28">
        <f>[1]Acumulado.!H52</f>
        <v>299216.09174129891</v>
      </c>
      <c r="G82" s="28">
        <f>[1]Acumulado.!I52</f>
        <v>289605.01782108558</v>
      </c>
      <c r="H82" s="28">
        <f>[1]Acumulado.!K52</f>
        <v>130590.88123321375</v>
      </c>
      <c r="I82" s="28">
        <f>[1]Acumulado.!L52</f>
        <v>0</v>
      </c>
      <c r="J82" s="29">
        <f>[1]Acumulado.!M52</f>
        <v>0</v>
      </c>
      <c r="K82" s="28">
        <f>[1]Acumulado.!N52</f>
        <v>0</v>
      </c>
      <c r="L82" s="28">
        <f>[1]Acumulado.!O52</f>
        <v>4368182.7294226578</v>
      </c>
      <c r="M82" s="28">
        <f t="shared" si="19"/>
        <v>19326220.1458425</v>
      </c>
    </row>
    <row r="83" spans="1:13" ht="18.75" customHeight="1">
      <c r="A83" s="40" t="s">
        <v>48</v>
      </c>
      <c r="B83" s="41">
        <f t="shared" ref="B83:G83" si="20">SUM(B80:B82)</f>
        <v>34331432.263219006</v>
      </c>
      <c r="C83" s="41">
        <f t="shared" si="20"/>
        <v>10143017.140331445</v>
      </c>
      <c r="D83" s="41">
        <f t="shared" si="20"/>
        <v>0</v>
      </c>
      <c r="E83" s="41">
        <f t="shared" si="20"/>
        <v>0</v>
      </c>
      <c r="F83" s="41">
        <f t="shared" si="20"/>
        <v>1341458.839005061</v>
      </c>
      <c r="G83" s="41">
        <f t="shared" si="20"/>
        <v>2056134.606683888</v>
      </c>
      <c r="H83" s="41">
        <f>SUM(H80:H82)</f>
        <v>418025.20389651129</v>
      </c>
      <c r="I83" s="41">
        <f>SUM(I80:I82)</f>
        <v>0</v>
      </c>
      <c r="J83" s="42">
        <f>SUM(J80:J82)</f>
        <v>0</v>
      </c>
      <c r="K83" s="41">
        <f t="shared" ref="K83:L83" si="21">SUM(K80:K82)</f>
        <v>0</v>
      </c>
      <c r="L83" s="41">
        <f t="shared" si="21"/>
        <v>9495965.2081803307</v>
      </c>
      <c r="M83" s="41">
        <f>SUM(M80:M82)</f>
        <v>57786033.26131624</v>
      </c>
    </row>
  </sheetData>
  <mergeCells count="33">
    <mergeCell ref="A74:A79"/>
    <mergeCell ref="I74:I79"/>
    <mergeCell ref="K74:K79"/>
    <mergeCell ref="L74:L79"/>
    <mergeCell ref="M74:M79"/>
    <mergeCell ref="A50:A55"/>
    <mergeCell ref="I50:I55"/>
    <mergeCell ref="K50:K55"/>
    <mergeCell ref="L50:L55"/>
    <mergeCell ref="M50:M55"/>
    <mergeCell ref="A62:A67"/>
    <mergeCell ref="I62:I67"/>
    <mergeCell ref="K62:K67"/>
    <mergeCell ref="L62:L67"/>
    <mergeCell ref="M62:M67"/>
    <mergeCell ref="A26:A31"/>
    <mergeCell ref="I26:I31"/>
    <mergeCell ref="K26:K31"/>
    <mergeCell ref="L26:L31"/>
    <mergeCell ref="M26:M31"/>
    <mergeCell ref="A38:A43"/>
    <mergeCell ref="I38:I43"/>
    <mergeCell ref="K38:K43"/>
    <mergeCell ref="L38:L43"/>
    <mergeCell ref="M38:M43"/>
    <mergeCell ref="A5:M5"/>
    <mergeCell ref="A6:M6"/>
    <mergeCell ref="A7:M7"/>
    <mergeCell ref="A9:A14"/>
    <mergeCell ref="I9:I14"/>
    <mergeCell ref="K9:K14"/>
    <mergeCell ref="L9:L14"/>
    <mergeCell ref="M9:M14"/>
  </mergeCells>
  <pageMargins left="0.65" right="0.16" top="0.39370078740157483" bottom="0.18" header="0.31496062992125984" footer="0.16"/>
  <pageSetup scale="48" orientation="landscape" r:id="rId1"/>
  <rowBreaks count="1" manualBreakCount="1">
    <brk id="59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1er trimestre 2025</vt:lpstr>
      <vt:lpstr>'1er trimestre 2025'!Área_de_impresión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Blanca Maria Geraldo Lopez</dc:creator>
  <cp:lastModifiedBy>Blanca Maria Geraldo Lopez</cp:lastModifiedBy>
  <dcterms:created xsi:type="dcterms:W3CDTF">2025-04-05T18:47:49Z</dcterms:created>
  <dcterms:modified xsi:type="dcterms:W3CDTF">2025-04-05T18:48:21Z</dcterms:modified>
</cp:coreProperties>
</file>