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a94b5f6d9c58a1/MIS DOCUMENTOS 2024/ANEXOS 2024/"/>
    </mc:Choice>
  </mc:AlternateContent>
  <xr:revisionPtr revIDLastSave="22" documentId="8_{D678F796-ED2B-41D0-A3E2-4A7A510C9787}" xr6:coauthVersionLast="47" xr6:coauthVersionMax="47" xr10:uidLastSave="{75B709A6-923A-4E2C-8A97-F1433F3BDEF6}"/>
  <bookViews>
    <workbookView xWindow="20370" yWindow="-120" windowWidth="29040" windowHeight="15720" xr2:uid="{8AA361F7-3146-44AC-B097-CFA69328A3E7}"/>
  </bookViews>
  <sheets>
    <sheet name="Hoja1" sheetId="1" r:id="rId1"/>
  </sheets>
  <externalReferences>
    <externalReference r:id="rId2"/>
  </externalReferences>
  <definedNames>
    <definedName name="_xlnm.Print_Area" localSheetId="0">Hoja1!$A$1:$N$83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L82" i="1"/>
  <c r="K82" i="1"/>
  <c r="J82" i="1"/>
  <c r="I82" i="1"/>
  <c r="H82" i="1"/>
  <c r="G82" i="1"/>
  <c r="F82" i="1"/>
  <c r="E82" i="1"/>
  <c r="D82" i="1"/>
  <c r="C82" i="1"/>
  <c r="B82" i="1"/>
  <c r="M81" i="1"/>
  <c r="M83" i="1" s="1"/>
  <c r="M19" i="1" s="1"/>
  <c r="L81" i="1"/>
  <c r="L83" i="1" s="1"/>
  <c r="L19" i="1" s="1"/>
  <c r="K81" i="1"/>
  <c r="J81" i="1"/>
  <c r="I81" i="1"/>
  <c r="H81" i="1"/>
  <c r="G81" i="1"/>
  <c r="F81" i="1"/>
  <c r="E81" i="1"/>
  <c r="E83" i="1" s="1"/>
  <c r="E19" i="1" s="1"/>
  <c r="D81" i="1"/>
  <c r="C81" i="1"/>
  <c r="B81" i="1"/>
  <c r="M80" i="1"/>
  <c r="L80" i="1"/>
  <c r="K80" i="1"/>
  <c r="J80" i="1"/>
  <c r="I80" i="1"/>
  <c r="I83" i="1" s="1"/>
  <c r="I19" i="1" s="1"/>
  <c r="H80" i="1"/>
  <c r="G80" i="1"/>
  <c r="F80" i="1"/>
  <c r="E80" i="1"/>
  <c r="D80" i="1"/>
  <c r="C80" i="1"/>
  <c r="B80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I71" i="1" s="1"/>
  <c r="I18" i="1" s="1"/>
  <c r="H69" i="1"/>
  <c r="G69" i="1"/>
  <c r="F69" i="1"/>
  <c r="E69" i="1"/>
  <c r="D69" i="1"/>
  <c r="C69" i="1"/>
  <c r="B69" i="1"/>
  <c r="M68" i="1"/>
  <c r="M71" i="1" s="1"/>
  <c r="M18" i="1" s="1"/>
  <c r="L68" i="1"/>
  <c r="L71" i="1" s="1"/>
  <c r="L18" i="1" s="1"/>
  <c r="K68" i="1"/>
  <c r="J68" i="1"/>
  <c r="I68" i="1"/>
  <c r="H68" i="1"/>
  <c r="G68" i="1"/>
  <c r="F68" i="1"/>
  <c r="E68" i="1"/>
  <c r="D68" i="1"/>
  <c r="D71" i="1" s="1"/>
  <c r="D18" i="1" s="1"/>
  <c r="C68" i="1"/>
  <c r="B68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L59" i="1" s="1"/>
  <c r="L17" i="1" s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I59" i="1" s="1"/>
  <c r="I17" i="1" s="1"/>
  <c r="H56" i="1"/>
  <c r="H59" i="1" s="1"/>
  <c r="H17" i="1" s="1"/>
  <c r="G56" i="1"/>
  <c r="G59" i="1" s="1"/>
  <c r="G17" i="1" s="1"/>
  <c r="F56" i="1"/>
  <c r="E56" i="1"/>
  <c r="D56" i="1"/>
  <c r="C56" i="1"/>
  <c r="B56" i="1"/>
  <c r="B59" i="1" s="1"/>
  <c r="B17" i="1" s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M47" i="1" s="1"/>
  <c r="M16" i="1" s="1"/>
  <c r="L44" i="1"/>
  <c r="L47" i="1" s="1"/>
  <c r="L16" i="1" s="1"/>
  <c r="K44" i="1"/>
  <c r="K47" i="1" s="1"/>
  <c r="K16" i="1" s="1"/>
  <c r="J44" i="1"/>
  <c r="I44" i="1"/>
  <c r="H44" i="1"/>
  <c r="G44" i="1"/>
  <c r="F44" i="1"/>
  <c r="E44" i="1"/>
  <c r="D44" i="1"/>
  <c r="D47" i="1" s="1"/>
  <c r="D16" i="1" s="1"/>
  <c r="C44" i="1"/>
  <c r="B44" i="1"/>
  <c r="B47" i="1" s="1"/>
  <c r="B16" i="1" s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L35" i="1" s="1"/>
  <c r="L15" i="1" s="1"/>
  <c r="L20" i="1" s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I35" i="1" s="1"/>
  <c r="I15" i="1" s="1"/>
  <c r="H32" i="1"/>
  <c r="H35" i="1" s="1"/>
  <c r="H15" i="1" s="1"/>
  <c r="G32" i="1"/>
  <c r="G35" i="1" s="1"/>
  <c r="G15" i="1" s="1"/>
  <c r="F32" i="1"/>
  <c r="E32" i="1"/>
  <c r="D32" i="1"/>
  <c r="C32" i="1"/>
  <c r="B32" i="1"/>
  <c r="D35" i="1" l="1"/>
  <c r="D15" i="1" s="1"/>
  <c r="H71" i="1"/>
  <c r="H18" i="1" s="1"/>
  <c r="D59" i="1"/>
  <c r="D17" i="1" s="1"/>
  <c r="K71" i="1"/>
  <c r="K18" i="1" s="1"/>
  <c r="G71" i="1"/>
  <c r="G18" i="1" s="1"/>
  <c r="G83" i="1"/>
  <c r="G19" i="1" s="1"/>
  <c r="B35" i="1"/>
  <c r="B15" i="1" s="1"/>
  <c r="F71" i="1"/>
  <c r="F18" i="1" s="1"/>
  <c r="B71" i="1"/>
  <c r="B18" i="1" s="1"/>
  <c r="B83" i="1"/>
  <c r="B19" i="1" s="1"/>
  <c r="J83" i="1"/>
  <c r="J19" i="1" s="1"/>
  <c r="M35" i="1"/>
  <c r="M15" i="1" s="1"/>
  <c r="E35" i="1"/>
  <c r="E15" i="1" s="1"/>
  <c r="H47" i="1"/>
  <c r="H16" i="1" s="1"/>
  <c r="C83" i="1"/>
  <c r="C19" i="1" s="1"/>
  <c r="N19" i="1" s="1"/>
  <c r="K83" i="1"/>
  <c r="K19" i="1" s="1"/>
  <c r="I47" i="1"/>
  <c r="I16" i="1" s="1"/>
  <c r="E59" i="1"/>
  <c r="E17" i="1" s="1"/>
  <c r="D83" i="1"/>
  <c r="D19" i="1" s="1"/>
  <c r="N45" i="1"/>
  <c r="N46" i="1"/>
  <c r="C35" i="1"/>
  <c r="C15" i="1" s="1"/>
  <c r="J35" i="1"/>
  <c r="J15" i="1" s="1"/>
  <c r="F47" i="1"/>
  <c r="F16" i="1" s="1"/>
  <c r="C59" i="1"/>
  <c r="C17" i="1" s="1"/>
  <c r="J59" i="1"/>
  <c r="J17" i="1" s="1"/>
  <c r="M59" i="1"/>
  <c r="M17" i="1" s="1"/>
  <c r="N68" i="1"/>
  <c r="N44" i="1"/>
  <c r="K35" i="1"/>
  <c r="K15" i="1" s="1"/>
  <c r="K20" i="1" s="1"/>
  <c r="G47" i="1"/>
  <c r="G16" i="1" s="1"/>
  <c r="G20" i="1" s="1"/>
  <c r="G22" i="1" s="1"/>
  <c r="K59" i="1"/>
  <c r="K17" i="1" s="1"/>
  <c r="N82" i="1"/>
  <c r="F83" i="1"/>
  <c r="F19" i="1" s="1"/>
  <c r="N81" i="1"/>
  <c r="N34" i="1"/>
  <c r="N58" i="1"/>
  <c r="C71" i="1"/>
  <c r="C18" i="1" s="1"/>
  <c r="J71" i="1"/>
  <c r="J18" i="1" s="1"/>
  <c r="F35" i="1"/>
  <c r="F15" i="1" s="1"/>
  <c r="N33" i="1"/>
  <c r="C47" i="1"/>
  <c r="C16" i="1" s="1"/>
  <c r="J47" i="1"/>
  <c r="J16" i="1" s="1"/>
  <c r="F59" i="1"/>
  <c r="F17" i="1" s="1"/>
  <c r="N57" i="1"/>
  <c r="N69" i="1"/>
  <c r="N70" i="1"/>
  <c r="H83" i="1"/>
  <c r="H19" i="1" s="1"/>
  <c r="D20" i="1"/>
  <c r="D22" i="1" s="1"/>
  <c r="L22" i="1"/>
  <c r="E47" i="1"/>
  <c r="E16" i="1" s="1"/>
  <c r="N56" i="1"/>
  <c r="E71" i="1"/>
  <c r="E18" i="1" s="1"/>
  <c r="N80" i="1"/>
  <c r="N32" i="1"/>
  <c r="J20" i="1" l="1"/>
  <c r="M20" i="1"/>
  <c r="N17" i="1"/>
  <c r="B20" i="1"/>
  <c r="B22" i="1" s="1"/>
  <c r="H20" i="1"/>
  <c r="I20" i="1"/>
  <c r="I22" i="1" s="1"/>
  <c r="N71" i="1"/>
  <c r="K22" i="1"/>
  <c r="N15" i="1"/>
  <c r="N47" i="1"/>
  <c r="F20" i="1"/>
  <c r="F22" i="1" s="1"/>
  <c r="N35" i="1"/>
  <c r="N83" i="1"/>
  <c r="N18" i="1"/>
  <c r="N16" i="1"/>
  <c r="N59" i="1"/>
  <c r="C20" i="1"/>
  <c r="C22" i="1" s="1"/>
  <c r="E20" i="1"/>
  <c r="E22" i="1" s="1"/>
  <c r="N20" i="1" l="1"/>
  <c r="N22" i="1" s="1"/>
  <c r="O22" i="1" s="1"/>
</calcChain>
</file>

<file path=xl/sharedStrings.xml><?xml version="1.0" encoding="utf-8"?>
<sst xmlns="http://schemas.openxmlformats.org/spreadsheetml/2006/main" count="287" uniqueCount="56">
  <si>
    <t>ANEXO III</t>
  </si>
  <si>
    <t>PARTICIPACIONES FEDERALES MINISTRADAS A LOS MUNICIPIOS</t>
  </si>
  <si>
    <t>Municipios</t>
  </si>
  <si>
    <t xml:space="preserve">Impuesto </t>
  </si>
  <si>
    <t xml:space="preserve">Art. 4o.-A , </t>
  </si>
  <si>
    <t>Incentivos Federales IEPS Gasolinas y Diesel</t>
  </si>
  <si>
    <t>Fondo de</t>
  </si>
  <si>
    <t>ISR</t>
  </si>
  <si>
    <t>ART. 126 ISR</t>
  </si>
  <si>
    <t>Total</t>
  </si>
  <si>
    <t xml:space="preserve">Fondo General 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</si>
  <si>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</si>
  <si>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</si>
  <si>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</si>
  <si>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</si>
  <si>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</si>
  <si>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</si>
  <si>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</si>
  <si>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</si>
  <si>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</si>
  <si>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</si>
  <si>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</si>
  <si>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</si>
  <si>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</si>
  <si>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</si>
  <si>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</si>
  <si>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</si>
  <si>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</si>
  <si>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</si>
  <si>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</si>
  <si>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</si>
  <si>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</si>
  <si>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</si>
  <si>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</si>
  <si>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</si>
  <si>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</si>
  <si>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</si>
  <si>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</si>
  <si>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</si>
  <si>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</si>
  <si>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</si>
  <si>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</si>
  <si>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Municipio de La Paz</t>
  </si>
  <si>
    <t>Municipio de Comondú</t>
  </si>
  <si>
    <t>Municipio de Mulegé</t>
  </si>
  <si>
    <t>Municipio  de Los Cabos</t>
  </si>
  <si>
    <t>Municipio de Loreto</t>
  </si>
  <si>
    <t>EN EL IV TRIMESTRE DEL EJERCICIO FISCAL 2024</t>
  </si>
  <si>
    <t>Octubre</t>
  </si>
  <si>
    <t>Noviembre</t>
  </si>
  <si>
    <t>Diciembre</t>
  </si>
  <si>
    <t>4to Trimestre</t>
  </si>
  <si>
    <t>Incentivos Federales IEPS Gasolinas y Diesel Estatal</t>
  </si>
  <si>
    <t>FEIEF</t>
  </si>
  <si>
    <t>F.F. Recaudación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</si>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</sst>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179293</xdr:colOff>
      <xdr:row>0</xdr:row>
      <xdr:rowOff>134469</xdr:rowOff>
    </xdr:from>
    <xdr:to>
      <xdr:col>2</xdr:col>
      <xdr:colOff>100852</xdr:colOff>
      <xdr:row>5</xdr:row>
      <xdr:rowOff>153270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45DAB-DD4D-4677-A647-15014C423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3" y="134469"/>
          <a:ext cx="3193677" cy="971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6a94b5f6d9c58a1/MIS%20DOCUMENTOS%202024/ANEXOS%202024/Anexos%20por%20trimestre%202024.xlsx" TargetMode="External"/><Relationship Id="rId1" Type="http://schemas.openxmlformats.org/officeDocument/2006/relationships/externalLinkPath" Target="Anexos%20po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3"/>
      <sheetName val="1er trimestre 2024"/>
      <sheetName val="2do trimestre 2024"/>
      <sheetName val="3er trimestre 2024 "/>
      <sheetName val="4to trimestre 2024"/>
      <sheetName val="Acumulado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74">
          <cell r="B174">
            <v>15540375.362239596</v>
          </cell>
          <cell r="D174">
            <v>3464079.3444226272</v>
          </cell>
          <cell r="F174">
            <v>2977040</v>
          </cell>
          <cell r="G174">
            <v>0</v>
          </cell>
          <cell r="H174">
            <v>1032993.9467389302</v>
          </cell>
          <cell r="I174">
            <v>2423913.6327904491</v>
          </cell>
          <cell r="J174">
            <v>446605.1032333175</v>
          </cell>
          <cell r="K174">
            <v>698559.14829847077</v>
          </cell>
          <cell r="L174">
            <v>0</v>
          </cell>
          <cell r="M174">
            <v>246724.44224751962</v>
          </cell>
          <cell r="N174">
            <v>0</v>
          </cell>
          <cell r="O174">
            <v>3454911.3853487624</v>
          </cell>
        </row>
        <row r="175">
          <cell r="B175">
            <v>8987738.7064671479</v>
          </cell>
          <cell r="D175">
            <v>2074983.8122278068</v>
          </cell>
          <cell r="F175">
            <v>0</v>
          </cell>
          <cell r="G175">
            <v>0</v>
          </cell>
          <cell r="H175">
            <v>597429.56410248158</v>
          </cell>
          <cell r="I175">
            <v>1451924.4654070651</v>
          </cell>
          <cell r="J175">
            <v>267516.4935697855</v>
          </cell>
          <cell r="K175">
            <v>143988.33911871296</v>
          </cell>
          <cell r="L175">
            <v>0</v>
          </cell>
          <cell r="M175">
            <v>0</v>
          </cell>
          <cell r="N175">
            <v>0</v>
          </cell>
          <cell r="O175">
            <v>2840354.585436393</v>
          </cell>
        </row>
        <row r="176">
          <cell r="B176">
            <v>8864773.9715978727</v>
          </cell>
          <cell r="D176">
            <v>2024470.3455730083</v>
          </cell>
          <cell r="F176">
            <v>0</v>
          </cell>
          <cell r="G176">
            <v>0</v>
          </cell>
          <cell r="H176">
            <v>589255.8988066637</v>
          </cell>
          <cell r="I176">
            <v>1416578.7737267609</v>
          </cell>
          <cell r="J176">
            <v>261004.06422074031</v>
          </cell>
          <cell r="K176">
            <v>126206.93925448526</v>
          </cell>
          <cell r="L176">
            <v>0</v>
          </cell>
          <cell r="M176">
            <v>0</v>
          </cell>
          <cell r="N176">
            <v>0</v>
          </cell>
          <cell r="O176">
            <v>2831350.6450824286</v>
          </cell>
        </row>
        <row r="177">
          <cell r="B177">
            <v>23564756.87469735</v>
          </cell>
          <cell r="D177">
            <v>4509400.2199614495</v>
          </cell>
          <cell r="F177">
            <v>256368</v>
          </cell>
          <cell r="G177">
            <v>0</v>
          </cell>
          <cell r="H177">
            <v>1566387.596214978</v>
          </cell>
          <cell r="I177">
            <v>3155354.0153378393</v>
          </cell>
          <cell r="J177">
            <v>581372.69690394355</v>
          </cell>
          <cell r="K177">
            <v>781397.45764152578</v>
          </cell>
          <cell r="L177">
            <v>0</v>
          </cell>
          <cell r="M177">
            <v>12408.957752480392</v>
          </cell>
          <cell r="N177">
            <v>0</v>
          </cell>
          <cell r="O177">
            <v>5295618.7233366482</v>
          </cell>
        </row>
        <row r="178">
          <cell r="B178">
            <v>5298093.8771383502</v>
          </cell>
          <cell r="D178">
            <v>1798234.0937629091</v>
          </cell>
          <cell r="F178">
            <v>0</v>
          </cell>
          <cell r="G178">
            <v>0</v>
          </cell>
          <cell r="H178">
            <v>352172.89008582733</v>
          </cell>
          <cell r="I178">
            <v>1258274.912737886</v>
          </cell>
          <cell r="J178">
            <v>231836.64207221309</v>
          </cell>
          <cell r="K178">
            <v>35923.715686805161</v>
          </cell>
          <cell r="L178">
            <v>0</v>
          </cell>
          <cell r="M178">
            <v>0</v>
          </cell>
          <cell r="N178">
            <v>0</v>
          </cell>
          <cell r="O178">
            <v>2864626.4607957671</v>
          </cell>
        </row>
        <row r="193">
          <cell r="B193">
            <v>28981609.384322103</v>
          </cell>
          <cell r="D193">
            <v>5679819.8871261813</v>
          </cell>
          <cell r="F193">
            <v>1894532</v>
          </cell>
          <cell r="G193">
            <v>0</v>
          </cell>
          <cell r="H193">
            <v>959047.35060559609</v>
          </cell>
          <cell r="I193">
            <v>558276.22027690313</v>
          </cell>
          <cell r="J193">
            <v>0</v>
          </cell>
          <cell r="K193">
            <v>4928917.1763985567</v>
          </cell>
          <cell r="L193">
            <v>0</v>
          </cell>
          <cell r="M193">
            <v>246724.44224751962</v>
          </cell>
          <cell r="N193">
            <v>0</v>
          </cell>
          <cell r="O193">
            <v>3220839.997194699</v>
          </cell>
        </row>
        <row r="194">
          <cell r="B194">
            <v>16761444.068597095</v>
          </cell>
          <cell r="D194">
            <v>3402212.5795506979</v>
          </cell>
          <cell r="F194">
            <v>0</v>
          </cell>
          <cell r="G194">
            <v>0</v>
          </cell>
          <cell r="H194">
            <v>554662.72811639891</v>
          </cell>
          <cell r="I194">
            <v>334407.50186378229</v>
          </cell>
          <cell r="J194">
            <v>0</v>
          </cell>
          <cell r="K194">
            <v>1015957.7748169308</v>
          </cell>
          <cell r="L194">
            <v>0</v>
          </cell>
          <cell r="M194">
            <v>0</v>
          </cell>
          <cell r="N194">
            <v>0</v>
          </cell>
          <cell r="O194">
            <v>2647919.6235782495</v>
          </cell>
        </row>
        <row r="195">
          <cell r="B195">
            <v>16532124.259328695</v>
          </cell>
          <cell r="D195">
            <v>3319389.016939308</v>
          </cell>
          <cell r="F195">
            <v>0</v>
          </cell>
          <cell r="G195">
            <v>74</v>
          </cell>
          <cell r="H195">
            <v>547074.17247051361</v>
          </cell>
          <cell r="I195">
            <v>326266.67585108458</v>
          </cell>
          <cell r="J195">
            <v>0</v>
          </cell>
          <cell r="K195">
            <v>890495.17451360461</v>
          </cell>
          <cell r="L195">
            <v>0</v>
          </cell>
          <cell r="M195">
            <v>0</v>
          </cell>
          <cell r="N195">
            <v>0</v>
          </cell>
          <cell r="O195">
            <v>2639525.7031589341</v>
          </cell>
        </row>
        <row r="196">
          <cell r="B196">
            <v>43946466.096207291</v>
          </cell>
          <cell r="D196">
            <v>7393762.8159660921</v>
          </cell>
          <cell r="F196">
            <v>95710</v>
          </cell>
          <cell r="G196">
            <v>322</v>
          </cell>
          <cell r="H196">
            <v>1454258.1579629583</v>
          </cell>
          <cell r="I196">
            <v>726741.69965801237</v>
          </cell>
          <cell r="J196">
            <v>0</v>
          </cell>
          <cell r="K196">
            <v>5513410.5106843272</v>
          </cell>
          <cell r="L196">
            <v>0</v>
          </cell>
          <cell r="M196">
            <v>12408.957752480392</v>
          </cell>
          <cell r="N196">
            <v>0</v>
          </cell>
          <cell r="O196">
            <v>4936838.804707584</v>
          </cell>
        </row>
        <row r="197">
          <cell r="B197">
            <v>9880539.1536285151</v>
          </cell>
          <cell r="D197">
            <v>2948444.5221809</v>
          </cell>
          <cell r="F197">
            <v>0</v>
          </cell>
          <cell r="G197">
            <v>177</v>
          </cell>
          <cell r="H197">
            <v>326962.6876887097</v>
          </cell>
          <cell r="I197">
            <v>289806.10235021776</v>
          </cell>
          <cell r="J197">
            <v>0</v>
          </cell>
          <cell r="K197">
            <v>253471.76358657939</v>
          </cell>
          <cell r="L197">
            <v>0</v>
          </cell>
          <cell r="M197">
            <v>0</v>
          </cell>
          <cell r="N197">
            <v>0</v>
          </cell>
          <cell r="O197">
            <v>2670547.0713605331</v>
          </cell>
        </row>
        <row r="212">
          <cell r="B212">
            <v>33954972.251476251</v>
          </cell>
          <cell r="D212">
            <v>6557052.5024309754</v>
          </cell>
          <cell r="F212">
            <v>2301983</v>
          </cell>
          <cell r="G212">
            <v>0</v>
          </cell>
          <cell r="H212">
            <v>927568.33500603307</v>
          </cell>
          <cell r="I212">
            <v>558276.22027690313</v>
          </cell>
          <cell r="J212">
            <v>0</v>
          </cell>
          <cell r="K212">
            <v>4609718.9611872816</v>
          </cell>
          <cell r="L212">
            <v>0</v>
          </cell>
          <cell r="M212">
            <v>246724.44224751962</v>
          </cell>
          <cell r="N212">
            <v>0</v>
          </cell>
          <cell r="O212">
            <v>470823.26696261286</v>
          </cell>
        </row>
        <row r="213">
          <cell r="B213">
            <v>19637776.518779684</v>
          </cell>
          <cell r="D213">
            <v>3927674.988270178</v>
          </cell>
          <cell r="F213">
            <v>0</v>
          </cell>
          <cell r="G213">
            <v>48</v>
          </cell>
          <cell r="H213">
            <v>536456.9151710351</v>
          </cell>
          <cell r="I213">
            <v>334407.50186378229</v>
          </cell>
          <cell r="J213">
            <v>0</v>
          </cell>
          <cell r="K213">
            <v>950164.03212545067</v>
          </cell>
          <cell r="L213">
            <v>0</v>
          </cell>
          <cell r="M213">
            <v>0</v>
          </cell>
          <cell r="N213">
            <v>0</v>
          </cell>
          <cell r="O213">
            <v>387073.61089448136</v>
          </cell>
        </row>
        <row r="214">
          <cell r="B214">
            <v>19369104.491040792</v>
          </cell>
          <cell r="D214">
            <v>3832059.5534018646</v>
          </cell>
          <cell r="F214">
            <v>0</v>
          </cell>
          <cell r="G214">
            <v>0</v>
          </cell>
          <cell r="H214">
            <v>529117.44030453369</v>
          </cell>
          <cell r="I214">
            <v>326266.67585108458</v>
          </cell>
          <cell r="J214">
            <v>0</v>
          </cell>
          <cell r="K214">
            <v>832826.42898871296</v>
          </cell>
          <cell r="L214">
            <v>0</v>
          </cell>
          <cell r="M214">
            <v>0</v>
          </cell>
          <cell r="N214">
            <v>0</v>
          </cell>
          <cell r="O214">
            <v>385846.58532416791</v>
          </cell>
        </row>
        <row r="215">
          <cell r="B215">
            <v>51487859.665046126</v>
          </cell>
          <cell r="D215">
            <v>8535709.2193537205</v>
          </cell>
          <cell r="F215">
            <v>267622</v>
          </cell>
          <cell r="G215">
            <v>417</v>
          </cell>
          <cell r="H215">
            <v>1406524.7324846433</v>
          </cell>
          <cell r="I215">
            <v>726741.69965801237</v>
          </cell>
          <cell r="J215">
            <v>0</v>
          </cell>
          <cell r="K215">
            <v>5156360.324658799</v>
          </cell>
          <cell r="L215">
            <v>0</v>
          </cell>
          <cell r="M215">
            <v>12408.957752480392</v>
          </cell>
          <cell r="N215">
            <v>0</v>
          </cell>
          <cell r="O215">
            <v>721668.43945204432</v>
          </cell>
        </row>
        <row r="216">
          <cell r="B216">
            <v>11576080.139033599</v>
          </cell>
          <cell r="D216">
            <v>3403823.6980481339</v>
          </cell>
          <cell r="F216">
            <v>0</v>
          </cell>
          <cell r="G216">
            <v>0</v>
          </cell>
          <cell r="H216">
            <v>316230.72170212033</v>
          </cell>
          <cell r="I216">
            <v>289806.10235021776</v>
          </cell>
          <cell r="J216">
            <v>0</v>
          </cell>
          <cell r="K216">
            <v>237056.85303975461</v>
          </cell>
          <cell r="L216">
            <v>0</v>
          </cell>
          <cell r="M216">
            <v>0</v>
          </cell>
          <cell r="N216">
            <v>0</v>
          </cell>
          <cell r="O216">
            <v>390381.29736669356</v>
          </cell>
        </row>
        <row r="233">
          <cell r="B233">
            <v>1445068316.5870059</v>
          </cell>
          <cell r="D233">
            <v>288138343.62336516</v>
          </cell>
          <cell r="F233">
            <v>31982266</v>
          </cell>
          <cell r="G233">
            <v>12828</v>
          </cell>
          <cell r="H233">
            <v>48482268.234781131</v>
          </cell>
          <cell r="I233">
            <v>64743230.160383105</v>
          </cell>
          <cell r="K233">
            <v>95554901.799999997</v>
          </cell>
          <cell r="M233">
            <v>3109600.4000000008</v>
          </cell>
          <cell r="O233">
            <v>88198646.799999997</v>
          </cell>
          <cell r="P233">
            <v>2083486593.415997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1AF2-E944-498B-8EEB-3685C7EB8CD4}">
  <sheetPr>
    <pageSetUpPr fitToPage="1"/>
  </sheetPr>
  <dimension ref="A5:Y83"/>
  <sheetViews>
    <sheetView showGridLines="0" tabSelected="1" view="pageBreakPreview" topLeftCell="A13" zoomScale="85" zoomScaleNormal="70" zoomScaleSheetLayoutView="85" workbookViewId="0">
      <selection activeCell="H34" sqref="H34"/>
    </sheetView>
  </sheetViews>
  <sheetFormatPr baseColWidth="10" defaultColWidth="11.42578125" defaultRowHeight="15" x14ac:dyDescent="0.25"/>
  <cols>
    <col min="1" max="1" width="29.28515625" style="2" bestFit="1" customWidth="1"/>
    <col min="2" max="2" width="19.85546875" style="2" customWidth="1"/>
    <col min="3" max="3" width="14" style="2" bestFit="1" customWidth="1"/>
    <col min="4" max="4" width="15.5703125" style="2" bestFit="1" customWidth="1"/>
    <col min="5" max="5" width="13.85546875" style="2" bestFit="1" customWidth="1"/>
    <col min="6" max="7" width="16.28515625" style="2" bestFit="1" customWidth="1"/>
    <col min="8" max="8" width="17.85546875" style="2" customWidth="1"/>
    <col min="9" max="9" width="17.42578125" style="2" bestFit="1" customWidth="1"/>
    <col min="10" max="10" width="17.42578125" style="2" customWidth="1"/>
    <col min="11" max="11" width="17.7109375" style="2" bestFit="1" customWidth="1"/>
    <col min="12" max="12" width="15.42578125" style="2" customWidth="1"/>
    <col min="13" max="13" width="18.140625" style="2" customWidth="1"/>
    <col min="14" max="14" width="18.28515625" style="2" bestFit="1" customWidth="1"/>
    <col min="15" max="15" width="13.140625" style="2" bestFit="1" customWidth="1"/>
    <col min="16" max="17" width="14.7109375" style="2" bestFit="1" customWidth="1"/>
    <col min="18" max="18" width="12.7109375" style="2" bestFit="1" customWidth="1"/>
    <col min="19" max="19" width="10.28515625" style="2" bestFit="1" customWidth="1"/>
    <col min="20" max="20" width="12.85546875" style="2" bestFit="1" customWidth="1"/>
    <col min="21" max="22" width="12.7109375" style="2" bestFit="1" customWidth="1"/>
    <col min="23" max="23" width="11.5703125" style="2" bestFit="1" customWidth="1"/>
    <col min="24" max="24" width="13.7109375" style="2" bestFit="1" customWidth="1"/>
    <col min="25" max="25" width="14.85546875" style="2" bestFit="1" customWidth="1"/>
    <col min="26" max="238" width="11.42578125" style="2"/>
    <col min="239" max="239" width="19" style="2" customWidth="1"/>
    <col min="240" max="240" width="11.28515625" style="2" customWidth="1"/>
    <col min="241" max="241" width="11.140625" style="2" customWidth="1"/>
    <col min="242" max="242" width="11" style="2" customWidth="1"/>
    <col min="243" max="243" width="11.7109375" style="2" customWidth="1"/>
    <col min="244" max="244" width="10.5703125" style="2" customWidth="1"/>
    <col min="245" max="245" width="10.140625" style="2" customWidth="1"/>
    <col min="246" max="494" width="11.42578125" style="2"/>
    <col min="495" max="495" width="19" style="2" customWidth="1"/>
    <col min="496" max="496" width="11.28515625" style="2" customWidth="1"/>
    <col min="497" max="497" width="11.140625" style="2" customWidth="1"/>
    <col min="498" max="498" width="11" style="2" customWidth="1"/>
    <col min="499" max="499" width="11.7109375" style="2" customWidth="1"/>
    <col min="500" max="500" width="10.5703125" style="2" customWidth="1"/>
    <col min="501" max="501" width="10.140625" style="2" customWidth="1"/>
    <col min="502" max="750" width="11.42578125" style="2"/>
    <col min="751" max="751" width="19" style="2" customWidth="1"/>
    <col min="752" max="752" width="11.28515625" style="2" customWidth="1"/>
    <col min="753" max="753" width="11.140625" style="2" customWidth="1"/>
    <col min="754" max="754" width="11" style="2" customWidth="1"/>
    <col min="755" max="755" width="11.7109375" style="2" customWidth="1"/>
    <col min="756" max="756" width="10.5703125" style="2" customWidth="1"/>
    <col min="757" max="757" width="10.140625" style="2" customWidth="1"/>
    <col min="758" max="1006" width="11.42578125" style="2"/>
    <col min="1007" max="1007" width="19" style="2" customWidth="1"/>
    <col min="1008" max="1008" width="11.28515625" style="2" customWidth="1"/>
    <col min="1009" max="1009" width="11.140625" style="2" customWidth="1"/>
    <col min="1010" max="1010" width="11" style="2" customWidth="1"/>
    <col min="1011" max="1011" width="11.7109375" style="2" customWidth="1"/>
    <col min="1012" max="1012" width="10.5703125" style="2" customWidth="1"/>
    <col min="1013" max="1013" width="10.140625" style="2" customWidth="1"/>
    <col min="1014" max="1262" width="11.42578125" style="2"/>
    <col min="1263" max="1263" width="19" style="2" customWidth="1"/>
    <col min="1264" max="1264" width="11.28515625" style="2" customWidth="1"/>
    <col min="1265" max="1265" width="11.140625" style="2" customWidth="1"/>
    <col min="1266" max="1266" width="11" style="2" customWidth="1"/>
    <col min="1267" max="1267" width="11.7109375" style="2" customWidth="1"/>
    <col min="1268" max="1268" width="10.5703125" style="2" customWidth="1"/>
    <col min="1269" max="1269" width="10.140625" style="2" customWidth="1"/>
    <col min="1270" max="1518" width="11.42578125" style="2"/>
    <col min="1519" max="1519" width="19" style="2" customWidth="1"/>
    <col min="1520" max="1520" width="11.28515625" style="2" customWidth="1"/>
    <col min="1521" max="1521" width="11.140625" style="2" customWidth="1"/>
    <col min="1522" max="1522" width="11" style="2" customWidth="1"/>
    <col min="1523" max="1523" width="11.7109375" style="2" customWidth="1"/>
    <col min="1524" max="1524" width="10.5703125" style="2" customWidth="1"/>
    <col min="1525" max="1525" width="10.140625" style="2" customWidth="1"/>
    <col min="1526" max="1774" width="11.42578125" style="2"/>
    <col min="1775" max="1775" width="19" style="2" customWidth="1"/>
    <col min="1776" max="1776" width="11.28515625" style="2" customWidth="1"/>
    <col min="1777" max="1777" width="11.140625" style="2" customWidth="1"/>
    <col min="1778" max="1778" width="11" style="2" customWidth="1"/>
    <col min="1779" max="1779" width="11.7109375" style="2" customWidth="1"/>
    <col min="1780" max="1780" width="10.5703125" style="2" customWidth="1"/>
    <col min="1781" max="1781" width="10.140625" style="2" customWidth="1"/>
    <col min="1782" max="2030" width="11.42578125" style="2"/>
    <col min="2031" max="2031" width="19" style="2" customWidth="1"/>
    <col min="2032" max="2032" width="11.28515625" style="2" customWidth="1"/>
    <col min="2033" max="2033" width="11.140625" style="2" customWidth="1"/>
    <col min="2034" max="2034" width="11" style="2" customWidth="1"/>
    <col min="2035" max="2035" width="11.7109375" style="2" customWidth="1"/>
    <col min="2036" max="2036" width="10.5703125" style="2" customWidth="1"/>
    <col min="2037" max="2037" width="10.140625" style="2" customWidth="1"/>
    <col min="2038" max="2286" width="11.42578125" style="2"/>
    <col min="2287" max="2287" width="19" style="2" customWidth="1"/>
    <col min="2288" max="2288" width="11.28515625" style="2" customWidth="1"/>
    <col min="2289" max="2289" width="11.140625" style="2" customWidth="1"/>
    <col min="2290" max="2290" width="11" style="2" customWidth="1"/>
    <col min="2291" max="2291" width="11.7109375" style="2" customWidth="1"/>
    <col min="2292" max="2292" width="10.5703125" style="2" customWidth="1"/>
    <col min="2293" max="2293" width="10.140625" style="2" customWidth="1"/>
    <col min="2294" max="2542" width="11.42578125" style="2"/>
    <col min="2543" max="2543" width="19" style="2" customWidth="1"/>
    <col min="2544" max="2544" width="11.28515625" style="2" customWidth="1"/>
    <col min="2545" max="2545" width="11.140625" style="2" customWidth="1"/>
    <col min="2546" max="2546" width="11" style="2" customWidth="1"/>
    <col min="2547" max="2547" width="11.7109375" style="2" customWidth="1"/>
    <col min="2548" max="2548" width="10.5703125" style="2" customWidth="1"/>
    <col min="2549" max="2549" width="10.140625" style="2" customWidth="1"/>
    <col min="2550" max="2798" width="11.42578125" style="2"/>
    <col min="2799" max="2799" width="19" style="2" customWidth="1"/>
    <col min="2800" max="2800" width="11.28515625" style="2" customWidth="1"/>
    <col min="2801" max="2801" width="11.140625" style="2" customWidth="1"/>
    <col min="2802" max="2802" width="11" style="2" customWidth="1"/>
    <col min="2803" max="2803" width="11.7109375" style="2" customWidth="1"/>
    <col min="2804" max="2804" width="10.5703125" style="2" customWidth="1"/>
    <col min="2805" max="2805" width="10.140625" style="2" customWidth="1"/>
    <col min="2806" max="3054" width="11.42578125" style="2"/>
    <col min="3055" max="3055" width="19" style="2" customWidth="1"/>
    <col min="3056" max="3056" width="11.28515625" style="2" customWidth="1"/>
    <col min="3057" max="3057" width="11.140625" style="2" customWidth="1"/>
    <col min="3058" max="3058" width="11" style="2" customWidth="1"/>
    <col min="3059" max="3059" width="11.7109375" style="2" customWidth="1"/>
    <col min="3060" max="3060" width="10.5703125" style="2" customWidth="1"/>
    <col min="3061" max="3061" width="10.140625" style="2" customWidth="1"/>
    <col min="3062" max="3310" width="11.42578125" style="2"/>
    <col min="3311" max="3311" width="19" style="2" customWidth="1"/>
    <col min="3312" max="3312" width="11.28515625" style="2" customWidth="1"/>
    <col min="3313" max="3313" width="11.140625" style="2" customWidth="1"/>
    <col min="3314" max="3314" width="11" style="2" customWidth="1"/>
    <col min="3315" max="3315" width="11.7109375" style="2" customWidth="1"/>
    <col min="3316" max="3316" width="10.5703125" style="2" customWidth="1"/>
    <col min="3317" max="3317" width="10.140625" style="2" customWidth="1"/>
    <col min="3318" max="3566" width="11.42578125" style="2"/>
    <col min="3567" max="3567" width="19" style="2" customWidth="1"/>
    <col min="3568" max="3568" width="11.28515625" style="2" customWidth="1"/>
    <col min="3569" max="3569" width="11.140625" style="2" customWidth="1"/>
    <col min="3570" max="3570" width="11" style="2" customWidth="1"/>
    <col min="3571" max="3571" width="11.7109375" style="2" customWidth="1"/>
    <col min="3572" max="3572" width="10.5703125" style="2" customWidth="1"/>
    <col min="3573" max="3573" width="10.140625" style="2" customWidth="1"/>
    <col min="3574" max="3822" width="11.42578125" style="2"/>
    <col min="3823" max="3823" width="19" style="2" customWidth="1"/>
    <col min="3824" max="3824" width="11.28515625" style="2" customWidth="1"/>
    <col min="3825" max="3825" width="11.140625" style="2" customWidth="1"/>
    <col min="3826" max="3826" width="11" style="2" customWidth="1"/>
    <col min="3827" max="3827" width="11.7109375" style="2" customWidth="1"/>
    <col min="3828" max="3828" width="10.5703125" style="2" customWidth="1"/>
    <col min="3829" max="3829" width="10.140625" style="2" customWidth="1"/>
    <col min="3830" max="4078" width="11.42578125" style="2"/>
    <col min="4079" max="4079" width="19" style="2" customWidth="1"/>
    <col min="4080" max="4080" width="11.28515625" style="2" customWidth="1"/>
    <col min="4081" max="4081" width="11.140625" style="2" customWidth="1"/>
    <col min="4082" max="4082" width="11" style="2" customWidth="1"/>
    <col min="4083" max="4083" width="11.7109375" style="2" customWidth="1"/>
    <col min="4084" max="4084" width="10.5703125" style="2" customWidth="1"/>
    <col min="4085" max="4085" width="10.140625" style="2" customWidth="1"/>
    <col min="4086" max="4334" width="11.42578125" style="2"/>
    <col min="4335" max="4335" width="19" style="2" customWidth="1"/>
    <col min="4336" max="4336" width="11.28515625" style="2" customWidth="1"/>
    <col min="4337" max="4337" width="11.140625" style="2" customWidth="1"/>
    <col min="4338" max="4338" width="11" style="2" customWidth="1"/>
    <col min="4339" max="4339" width="11.7109375" style="2" customWidth="1"/>
    <col min="4340" max="4340" width="10.5703125" style="2" customWidth="1"/>
    <col min="4341" max="4341" width="10.140625" style="2" customWidth="1"/>
    <col min="4342" max="4590" width="11.42578125" style="2"/>
    <col min="4591" max="4591" width="19" style="2" customWidth="1"/>
    <col min="4592" max="4592" width="11.28515625" style="2" customWidth="1"/>
    <col min="4593" max="4593" width="11.140625" style="2" customWidth="1"/>
    <col min="4594" max="4594" width="11" style="2" customWidth="1"/>
    <col min="4595" max="4595" width="11.7109375" style="2" customWidth="1"/>
    <col min="4596" max="4596" width="10.5703125" style="2" customWidth="1"/>
    <col min="4597" max="4597" width="10.140625" style="2" customWidth="1"/>
    <col min="4598" max="4846" width="11.42578125" style="2"/>
    <col min="4847" max="4847" width="19" style="2" customWidth="1"/>
    <col min="4848" max="4848" width="11.28515625" style="2" customWidth="1"/>
    <col min="4849" max="4849" width="11.140625" style="2" customWidth="1"/>
    <col min="4850" max="4850" width="11" style="2" customWidth="1"/>
    <col min="4851" max="4851" width="11.7109375" style="2" customWidth="1"/>
    <col min="4852" max="4852" width="10.5703125" style="2" customWidth="1"/>
    <col min="4853" max="4853" width="10.140625" style="2" customWidth="1"/>
    <col min="4854" max="5102" width="11.42578125" style="2"/>
    <col min="5103" max="5103" width="19" style="2" customWidth="1"/>
    <col min="5104" max="5104" width="11.28515625" style="2" customWidth="1"/>
    <col min="5105" max="5105" width="11.140625" style="2" customWidth="1"/>
    <col min="5106" max="5106" width="11" style="2" customWidth="1"/>
    <col min="5107" max="5107" width="11.7109375" style="2" customWidth="1"/>
    <col min="5108" max="5108" width="10.5703125" style="2" customWidth="1"/>
    <col min="5109" max="5109" width="10.140625" style="2" customWidth="1"/>
    <col min="5110" max="5358" width="11.42578125" style="2"/>
    <col min="5359" max="5359" width="19" style="2" customWidth="1"/>
    <col min="5360" max="5360" width="11.28515625" style="2" customWidth="1"/>
    <col min="5361" max="5361" width="11.140625" style="2" customWidth="1"/>
    <col min="5362" max="5362" width="11" style="2" customWidth="1"/>
    <col min="5363" max="5363" width="11.7109375" style="2" customWidth="1"/>
    <col min="5364" max="5364" width="10.5703125" style="2" customWidth="1"/>
    <col min="5365" max="5365" width="10.140625" style="2" customWidth="1"/>
    <col min="5366" max="5614" width="11.42578125" style="2"/>
    <col min="5615" max="5615" width="19" style="2" customWidth="1"/>
    <col min="5616" max="5616" width="11.28515625" style="2" customWidth="1"/>
    <col min="5617" max="5617" width="11.140625" style="2" customWidth="1"/>
    <col min="5618" max="5618" width="11" style="2" customWidth="1"/>
    <col min="5619" max="5619" width="11.7109375" style="2" customWidth="1"/>
    <col min="5620" max="5620" width="10.5703125" style="2" customWidth="1"/>
    <col min="5621" max="5621" width="10.140625" style="2" customWidth="1"/>
    <col min="5622" max="5870" width="11.42578125" style="2"/>
    <col min="5871" max="5871" width="19" style="2" customWidth="1"/>
    <col min="5872" max="5872" width="11.28515625" style="2" customWidth="1"/>
    <col min="5873" max="5873" width="11.140625" style="2" customWidth="1"/>
    <col min="5874" max="5874" width="11" style="2" customWidth="1"/>
    <col min="5875" max="5875" width="11.7109375" style="2" customWidth="1"/>
    <col min="5876" max="5876" width="10.5703125" style="2" customWidth="1"/>
    <col min="5877" max="5877" width="10.140625" style="2" customWidth="1"/>
    <col min="5878" max="6126" width="11.42578125" style="2"/>
    <col min="6127" max="6127" width="19" style="2" customWidth="1"/>
    <col min="6128" max="6128" width="11.28515625" style="2" customWidth="1"/>
    <col min="6129" max="6129" width="11.140625" style="2" customWidth="1"/>
    <col min="6130" max="6130" width="11" style="2" customWidth="1"/>
    <col min="6131" max="6131" width="11.7109375" style="2" customWidth="1"/>
    <col min="6132" max="6132" width="10.5703125" style="2" customWidth="1"/>
    <col min="6133" max="6133" width="10.140625" style="2" customWidth="1"/>
    <col min="6134" max="6382" width="11.42578125" style="2"/>
    <col min="6383" max="6383" width="19" style="2" customWidth="1"/>
    <col min="6384" max="6384" width="11.28515625" style="2" customWidth="1"/>
    <col min="6385" max="6385" width="11.140625" style="2" customWidth="1"/>
    <col min="6386" max="6386" width="11" style="2" customWidth="1"/>
    <col min="6387" max="6387" width="11.7109375" style="2" customWidth="1"/>
    <col min="6388" max="6388" width="10.5703125" style="2" customWidth="1"/>
    <col min="6389" max="6389" width="10.140625" style="2" customWidth="1"/>
    <col min="6390" max="6638" width="11.42578125" style="2"/>
    <col min="6639" max="6639" width="19" style="2" customWidth="1"/>
    <col min="6640" max="6640" width="11.28515625" style="2" customWidth="1"/>
    <col min="6641" max="6641" width="11.140625" style="2" customWidth="1"/>
    <col min="6642" max="6642" width="11" style="2" customWidth="1"/>
    <col min="6643" max="6643" width="11.7109375" style="2" customWidth="1"/>
    <col min="6644" max="6644" width="10.5703125" style="2" customWidth="1"/>
    <col min="6645" max="6645" width="10.140625" style="2" customWidth="1"/>
    <col min="6646" max="6894" width="11.42578125" style="2"/>
    <col min="6895" max="6895" width="19" style="2" customWidth="1"/>
    <col min="6896" max="6896" width="11.28515625" style="2" customWidth="1"/>
    <col min="6897" max="6897" width="11.140625" style="2" customWidth="1"/>
    <col min="6898" max="6898" width="11" style="2" customWidth="1"/>
    <col min="6899" max="6899" width="11.7109375" style="2" customWidth="1"/>
    <col min="6900" max="6900" width="10.5703125" style="2" customWidth="1"/>
    <col min="6901" max="6901" width="10.140625" style="2" customWidth="1"/>
    <col min="6902" max="7150" width="11.42578125" style="2"/>
    <col min="7151" max="7151" width="19" style="2" customWidth="1"/>
    <col min="7152" max="7152" width="11.28515625" style="2" customWidth="1"/>
    <col min="7153" max="7153" width="11.140625" style="2" customWidth="1"/>
    <col min="7154" max="7154" width="11" style="2" customWidth="1"/>
    <col min="7155" max="7155" width="11.7109375" style="2" customWidth="1"/>
    <col min="7156" max="7156" width="10.5703125" style="2" customWidth="1"/>
    <col min="7157" max="7157" width="10.140625" style="2" customWidth="1"/>
    <col min="7158" max="7406" width="11.42578125" style="2"/>
    <col min="7407" max="7407" width="19" style="2" customWidth="1"/>
    <col min="7408" max="7408" width="11.28515625" style="2" customWidth="1"/>
    <col min="7409" max="7409" width="11.140625" style="2" customWidth="1"/>
    <col min="7410" max="7410" width="11" style="2" customWidth="1"/>
    <col min="7411" max="7411" width="11.7109375" style="2" customWidth="1"/>
    <col min="7412" max="7412" width="10.5703125" style="2" customWidth="1"/>
    <col min="7413" max="7413" width="10.140625" style="2" customWidth="1"/>
    <col min="7414" max="7662" width="11.42578125" style="2"/>
    <col min="7663" max="7663" width="19" style="2" customWidth="1"/>
    <col min="7664" max="7664" width="11.28515625" style="2" customWidth="1"/>
    <col min="7665" max="7665" width="11.140625" style="2" customWidth="1"/>
    <col min="7666" max="7666" width="11" style="2" customWidth="1"/>
    <col min="7667" max="7667" width="11.7109375" style="2" customWidth="1"/>
    <col min="7668" max="7668" width="10.5703125" style="2" customWidth="1"/>
    <col min="7669" max="7669" width="10.140625" style="2" customWidth="1"/>
    <col min="7670" max="7918" width="11.42578125" style="2"/>
    <col min="7919" max="7919" width="19" style="2" customWidth="1"/>
    <col min="7920" max="7920" width="11.28515625" style="2" customWidth="1"/>
    <col min="7921" max="7921" width="11.140625" style="2" customWidth="1"/>
    <col min="7922" max="7922" width="11" style="2" customWidth="1"/>
    <col min="7923" max="7923" width="11.7109375" style="2" customWidth="1"/>
    <col min="7924" max="7924" width="10.5703125" style="2" customWidth="1"/>
    <col min="7925" max="7925" width="10.140625" style="2" customWidth="1"/>
    <col min="7926" max="8174" width="11.42578125" style="2"/>
    <col min="8175" max="8175" width="19" style="2" customWidth="1"/>
    <col min="8176" max="8176" width="11.28515625" style="2" customWidth="1"/>
    <col min="8177" max="8177" width="11.140625" style="2" customWidth="1"/>
    <col min="8178" max="8178" width="11" style="2" customWidth="1"/>
    <col min="8179" max="8179" width="11.7109375" style="2" customWidth="1"/>
    <col min="8180" max="8180" width="10.5703125" style="2" customWidth="1"/>
    <col min="8181" max="8181" width="10.140625" style="2" customWidth="1"/>
    <col min="8182" max="8430" width="11.42578125" style="2"/>
    <col min="8431" max="8431" width="19" style="2" customWidth="1"/>
    <col min="8432" max="8432" width="11.28515625" style="2" customWidth="1"/>
    <col min="8433" max="8433" width="11.140625" style="2" customWidth="1"/>
    <col min="8434" max="8434" width="11" style="2" customWidth="1"/>
    <col min="8435" max="8435" width="11.7109375" style="2" customWidth="1"/>
    <col min="8436" max="8436" width="10.5703125" style="2" customWidth="1"/>
    <col min="8437" max="8437" width="10.140625" style="2" customWidth="1"/>
    <col min="8438" max="8686" width="11.42578125" style="2"/>
    <col min="8687" max="8687" width="19" style="2" customWidth="1"/>
    <col min="8688" max="8688" width="11.28515625" style="2" customWidth="1"/>
    <col min="8689" max="8689" width="11.140625" style="2" customWidth="1"/>
    <col min="8690" max="8690" width="11" style="2" customWidth="1"/>
    <col min="8691" max="8691" width="11.7109375" style="2" customWidth="1"/>
    <col min="8692" max="8692" width="10.5703125" style="2" customWidth="1"/>
    <col min="8693" max="8693" width="10.140625" style="2" customWidth="1"/>
    <col min="8694" max="8942" width="11.42578125" style="2"/>
    <col min="8943" max="8943" width="19" style="2" customWidth="1"/>
    <col min="8944" max="8944" width="11.28515625" style="2" customWidth="1"/>
    <col min="8945" max="8945" width="11.140625" style="2" customWidth="1"/>
    <col min="8946" max="8946" width="11" style="2" customWidth="1"/>
    <col min="8947" max="8947" width="11.7109375" style="2" customWidth="1"/>
    <col min="8948" max="8948" width="10.5703125" style="2" customWidth="1"/>
    <col min="8949" max="8949" width="10.140625" style="2" customWidth="1"/>
    <col min="8950" max="9198" width="11.42578125" style="2"/>
    <col min="9199" max="9199" width="19" style="2" customWidth="1"/>
    <col min="9200" max="9200" width="11.28515625" style="2" customWidth="1"/>
    <col min="9201" max="9201" width="11.140625" style="2" customWidth="1"/>
    <col min="9202" max="9202" width="11" style="2" customWidth="1"/>
    <col min="9203" max="9203" width="11.7109375" style="2" customWidth="1"/>
    <col min="9204" max="9204" width="10.5703125" style="2" customWidth="1"/>
    <col min="9205" max="9205" width="10.140625" style="2" customWidth="1"/>
    <col min="9206" max="9454" width="11.42578125" style="2"/>
    <col min="9455" max="9455" width="19" style="2" customWidth="1"/>
    <col min="9456" max="9456" width="11.28515625" style="2" customWidth="1"/>
    <col min="9457" max="9457" width="11.140625" style="2" customWidth="1"/>
    <col min="9458" max="9458" width="11" style="2" customWidth="1"/>
    <col min="9459" max="9459" width="11.7109375" style="2" customWidth="1"/>
    <col min="9460" max="9460" width="10.5703125" style="2" customWidth="1"/>
    <col min="9461" max="9461" width="10.140625" style="2" customWidth="1"/>
    <col min="9462" max="9710" width="11.42578125" style="2"/>
    <col min="9711" max="9711" width="19" style="2" customWidth="1"/>
    <col min="9712" max="9712" width="11.28515625" style="2" customWidth="1"/>
    <col min="9713" max="9713" width="11.140625" style="2" customWidth="1"/>
    <col min="9714" max="9714" width="11" style="2" customWidth="1"/>
    <col min="9715" max="9715" width="11.7109375" style="2" customWidth="1"/>
    <col min="9716" max="9716" width="10.5703125" style="2" customWidth="1"/>
    <col min="9717" max="9717" width="10.140625" style="2" customWidth="1"/>
    <col min="9718" max="9966" width="11.42578125" style="2"/>
    <col min="9967" max="9967" width="19" style="2" customWidth="1"/>
    <col min="9968" max="9968" width="11.28515625" style="2" customWidth="1"/>
    <col min="9969" max="9969" width="11.140625" style="2" customWidth="1"/>
    <col min="9970" max="9970" width="11" style="2" customWidth="1"/>
    <col min="9971" max="9971" width="11.7109375" style="2" customWidth="1"/>
    <col min="9972" max="9972" width="10.5703125" style="2" customWidth="1"/>
    <col min="9973" max="9973" width="10.140625" style="2" customWidth="1"/>
    <col min="9974" max="10222" width="11.42578125" style="2"/>
    <col min="10223" max="10223" width="19" style="2" customWidth="1"/>
    <col min="10224" max="10224" width="11.28515625" style="2" customWidth="1"/>
    <col min="10225" max="10225" width="11.140625" style="2" customWidth="1"/>
    <col min="10226" max="10226" width="11" style="2" customWidth="1"/>
    <col min="10227" max="10227" width="11.7109375" style="2" customWidth="1"/>
    <col min="10228" max="10228" width="10.5703125" style="2" customWidth="1"/>
    <col min="10229" max="10229" width="10.140625" style="2" customWidth="1"/>
    <col min="10230" max="10478" width="11.42578125" style="2"/>
    <col min="10479" max="10479" width="19" style="2" customWidth="1"/>
    <col min="10480" max="10480" width="11.28515625" style="2" customWidth="1"/>
    <col min="10481" max="10481" width="11.140625" style="2" customWidth="1"/>
    <col min="10482" max="10482" width="11" style="2" customWidth="1"/>
    <col min="10483" max="10483" width="11.7109375" style="2" customWidth="1"/>
    <col min="10484" max="10484" width="10.5703125" style="2" customWidth="1"/>
    <col min="10485" max="10485" width="10.140625" style="2" customWidth="1"/>
    <col min="10486" max="10734" width="11.42578125" style="2"/>
    <col min="10735" max="10735" width="19" style="2" customWidth="1"/>
    <col min="10736" max="10736" width="11.28515625" style="2" customWidth="1"/>
    <col min="10737" max="10737" width="11.140625" style="2" customWidth="1"/>
    <col min="10738" max="10738" width="11" style="2" customWidth="1"/>
    <col min="10739" max="10739" width="11.7109375" style="2" customWidth="1"/>
    <col min="10740" max="10740" width="10.5703125" style="2" customWidth="1"/>
    <col min="10741" max="10741" width="10.140625" style="2" customWidth="1"/>
    <col min="10742" max="10990" width="11.42578125" style="2"/>
    <col min="10991" max="10991" width="19" style="2" customWidth="1"/>
    <col min="10992" max="10992" width="11.28515625" style="2" customWidth="1"/>
    <col min="10993" max="10993" width="11.140625" style="2" customWidth="1"/>
    <col min="10994" max="10994" width="11" style="2" customWidth="1"/>
    <col min="10995" max="10995" width="11.7109375" style="2" customWidth="1"/>
    <col min="10996" max="10996" width="10.5703125" style="2" customWidth="1"/>
    <col min="10997" max="10997" width="10.140625" style="2" customWidth="1"/>
    <col min="10998" max="11246" width="11.42578125" style="2"/>
    <col min="11247" max="11247" width="19" style="2" customWidth="1"/>
    <col min="11248" max="11248" width="11.28515625" style="2" customWidth="1"/>
    <col min="11249" max="11249" width="11.140625" style="2" customWidth="1"/>
    <col min="11250" max="11250" width="11" style="2" customWidth="1"/>
    <col min="11251" max="11251" width="11.7109375" style="2" customWidth="1"/>
    <col min="11252" max="11252" width="10.5703125" style="2" customWidth="1"/>
    <col min="11253" max="11253" width="10.140625" style="2" customWidth="1"/>
    <col min="11254" max="11502" width="11.42578125" style="2"/>
    <col min="11503" max="11503" width="19" style="2" customWidth="1"/>
    <col min="11504" max="11504" width="11.28515625" style="2" customWidth="1"/>
    <col min="11505" max="11505" width="11.140625" style="2" customWidth="1"/>
    <col min="11506" max="11506" width="11" style="2" customWidth="1"/>
    <col min="11507" max="11507" width="11.7109375" style="2" customWidth="1"/>
    <col min="11508" max="11508" width="10.5703125" style="2" customWidth="1"/>
    <col min="11509" max="11509" width="10.140625" style="2" customWidth="1"/>
    <col min="11510" max="11758" width="11.42578125" style="2"/>
    <col min="11759" max="11759" width="19" style="2" customWidth="1"/>
    <col min="11760" max="11760" width="11.28515625" style="2" customWidth="1"/>
    <col min="11761" max="11761" width="11.140625" style="2" customWidth="1"/>
    <col min="11762" max="11762" width="11" style="2" customWidth="1"/>
    <col min="11763" max="11763" width="11.7109375" style="2" customWidth="1"/>
    <col min="11764" max="11764" width="10.5703125" style="2" customWidth="1"/>
    <col min="11765" max="11765" width="10.140625" style="2" customWidth="1"/>
    <col min="11766" max="12014" width="11.42578125" style="2"/>
    <col min="12015" max="12015" width="19" style="2" customWidth="1"/>
    <col min="12016" max="12016" width="11.28515625" style="2" customWidth="1"/>
    <col min="12017" max="12017" width="11.140625" style="2" customWidth="1"/>
    <col min="12018" max="12018" width="11" style="2" customWidth="1"/>
    <col min="12019" max="12019" width="11.7109375" style="2" customWidth="1"/>
    <col min="12020" max="12020" width="10.5703125" style="2" customWidth="1"/>
    <col min="12021" max="12021" width="10.140625" style="2" customWidth="1"/>
    <col min="12022" max="12270" width="11.42578125" style="2"/>
    <col min="12271" max="12271" width="19" style="2" customWidth="1"/>
    <col min="12272" max="12272" width="11.28515625" style="2" customWidth="1"/>
    <col min="12273" max="12273" width="11.140625" style="2" customWidth="1"/>
    <col min="12274" max="12274" width="11" style="2" customWidth="1"/>
    <col min="12275" max="12275" width="11.7109375" style="2" customWidth="1"/>
    <col min="12276" max="12276" width="10.5703125" style="2" customWidth="1"/>
    <col min="12277" max="12277" width="10.140625" style="2" customWidth="1"/>
    <col min="12278" max="12526" width="11.42578125" style="2"/>
    <col min="12527" max="12527" width="19" style="2" customWidth="1"/>
    <col min="12528" max="12528" width="11.28515625" style="2" customWidth="1"/>
    <col min="12529" max="12529" width="11.140625" style="2" customWidth="1"/>
    <col min="12530" max="12530" width="11" style="2" customWidth="1"/>
    <col min="12531" max="12531" width="11.7109375" style="2" customWidth="1"/>
    <col min="12532" max="12532" width="10.5703125" style="2" customWidth="1"/>
    <col min="12533" max="12533" width="10.140625" style="2" customWidth="1"/>
    <col min="12534" max="12782" width="11.42578125" style="2"/>
    <col min="12783" max="12783" width="19" style="2" customWidth="1"/>
    <col min="12784" max="12784" width="11.28515625" style="2" customWidth="1"/>
    <col min="12785" max="12785" width="11.140625" style="2" customWidth="1"/>
    <col min="12786" max="12786" width="11" style="2" customWidth="1"/>
    <col min="12787" max="12787" width="11.7109375" style="2" customWidth="1"/>
    <col min="12788" max="12788" width="10.5703125" style="2" customWidth="1"/>
    <col min="12789" max="12789" width="10.140625" style="2" customWidth="1"/>
    <col min="12790" max="13038" width="11.42578125" style="2"/>
    <col min="13039" max="13039" width="19" style="2" customWidth="1"/>
    <col min="13040" max="13040" width="11.28515625" style="2" customWidth="1"/>
    <col min="13041" max="13041" width="11.140625" style="2" customWidth="1"/>
    <col min="13042" max="13042" width="11" style="2" customWidth="1"/>
    <col min="13043" max="13043" width="11.7109375" style="2" customWidth="1"/>
    <col min="13044" max="13044" width="10.5703125" style="2" customWidth="1"/>
    <col min="13045" max="13045" width="10.140625" style="2" customWidth="1"/>
    <col min="13046" max="13294" width="11.42578125" style="2"/>
    <col min="13295" max="13295" width="19" style="2" customWidth="1"/>
    <col min="13296" max="13296" width="11.28515625" style="2" customWidth="1"/>
    <col min="13297" max="13297" width="11.140625" style="2" customWidth="1"/>
    <col min="13298" max="13298" width="11" style="2" customWidth="1"/>
    <col min="13299" max="13299" width="11.7109375" style="2" customWidth="1"/>
    <col min="13300" max="13300" width="10.5703125" style="2" customWidth="1"/>
    <col min="13301" max="13301" width="10.140625" style="2" customWidth="1"/>
    <col min="13302" max="13550" width="11.42578125" style="2"/>
    <col min="13551" max="13551" width="19" style="2" customWidth="1"/>
    <col min="13552" max="13552" width="11.28515625" style="2" customWidth="1"/>
    <col min="13553" max="13553" width="11.140625" style="2" customWidth="1"/>
    <col min="13554" max="13554" width="11" style="2" customWidth="1"/>
    <col min="13555" max="13555" width="11.7109375" style="2" customWidth="1"/>
    <col min="13556" max="13556" width="10.5703125" style="2" customWidth="1"/>
    <col min="13557" max="13557" width="10.140625" style="2" customWidth="1"/>
    <col min="13558" max="13806" width="11.42578125" style="2"/>
    <col min="13807" max="13807" width="19" style="2" customWidth="1"/>
    <col min="13808" max="13808" width="11.28515625" style="2" customWidth="1"/>
    <col min="13809" max="13809" width="11.140625" style="2" customWidth="1"/>
    <col min="13810" max="13810" width="11" style="2" customWidth="1"/>
    <col min="13811" max="13811" width="11.7109375" style="2" customWidth="1"/>
    <col min="13812" max="13812" width="10.5703125" style="2" customWidth="1"/>
    <col min="13813" max="13813" width="10.140625" style="2" customWidth="1"/>
    <col min="13814" max="14062" width="11.42578125" style="2"/>
    <col min="14063" max="14063" width="19" style="2" customWidth="1"/>
    <col min="14064" max="14064" width="11.28515625" style="2" customWidth="1"/>
    <col min="14065" max="14065" width="11.140625" style="2" customWidth="1"/>
    <col min="14066" max="14066" width="11" style="2" customWidth="1"/>
    <col min="14067" max="14067" width="11.7109375" style="2" customWidth="1"/>
    <col min="14068" max="14068" width="10.5703125" style="2" customWidth="1"/>
    <col min="14069" max="14069" width="10.140625" style="2" customWidth="1"/>
    <col min="14070" max="14318" width="11.42578125" style="2"/>
    <col min="14319" max="14319" width="19" style="2" customWidth="1"/>
    <col min="14320" max="14320" width="11.28515625" style="2" customWidth="1"/>
    <col min="14321" max="14321" width="11.140625" style="2" customWidth="1"/>
    <col min="14322" max="14322" width="11" style="2" customWidth="1"/>
    <col min="14323" max="14323" width="11.7109375" style="2" customWidth="1"/>
    <col min="14324" max="14324" width="10.5703125" style="2" customWidth="1"/>
    <col min="14325" max="14325" width="10.140625" style="2" customWidth="1"/>
    <col min="14326" max="14574" width="11.42578125" style="2"/>
    <col min="14575" max="14575" width="19" style="2" customWidth="1"/>
    <col min="14576" max="14576" width="11.28515625" style="2" customWidth="1"/>
    <col min="14577" max="14577" width="11.140625" style="2" customWidth="1"/>
    <col min="14578" max="14578" width="11" style="2" customWidth="1"/>
    <col min="14579" max="14579" width="11.7109375" style="2" customWidth="1"/>
    <col min="14580" max="14580" width="10.5703125" style="2" customWidth="1"/>
    <col min="14581" max="14581" width="10.140625" style="2" customWidth="1"/>
    <col min="14582" max="14830" width="11.42578125" style="2"/>
    <col min="14831" max="14831" width="19" style="2" customWidth="1"/>
    <col min="14832" max="14832" width="11.28515625" style="2" customWidth="1"/>
    <col min="14833" max="14833" width="11.140625" style="2" customWidth="1"/>
    <col min="14834" max="14834" width="11" style="2" customWidth="1"/>
    <col min="14835" max="14835" width="11.7109375" style="2" customWidth="1"/>
    <col min="14836" max="14836" width="10.5703125" style="2" customWidth="1"/>
    <col min="14837" max="14837" width="10.140625" style="2" customWidth="1"/>
    <col min="14838" max="15086" width="11.42578125" style="2"/>
    <col min="15087" max="15087" width="19" style="2" customWidth="1"/>
    <col min="15088" max="15088" width="11.28515625" style="2" customWidth="1"/>
    <col min="15089" max="15089" width="11.140625" style="2" customWidth="1"/>
    <col min="15090" max="15090" width="11" style="2" customWidth="1"/>
    <col min="15091" max="15091" width="11.7109375" style="2" customWidth="1"/>
    <col min="15092" max="15092" width="10.5703125" style="2" customWidth="1"/>
    <col min="15093" max="15093" width="10.140625" style="2" customWidth="1"/>
    <col min="15094" max="15342" width="11.42578125" style="2"/>
    <col min="15343" max="15343" width="19" style="2" customWidth="1"/>
    <col min="15344" max="15344" width="11.28515625" style="2" customWidth="1"/>
    <col min="15345" max="15345" width="11.140625" style="2" customWidth="1"/>
    <col min="15346" max="15346" width="11" style="2" customWidth="1"/>
    <col min="15347" max="15347" width="11.7109375" style="2" customWidth="1"/>
    <col min="15348" max="15348" width="10.5703125" style="2" customWidth="1"/>
    <col min="15349" max="15349" width="10.140625" style="2" customWidth="1"/>
    <col min="15350" max="15598" width="11.42578125" style="2"/>
    <col min="15599" max="15599" width="19" style="2" customWidth="1"/>
    <col min="15600" max="15600" width="11.28515625" style="2" customWidth="1"/>
    <col min="15601" max="15601" width="11.140625" style="2" customWidth="1"/>
    <col min="15602" max="15602" width="11" style="2" customWidth="1"/>
    <col min="15603" max="15603" width="11.7109375" style="2" customWidth="1"/>
    <col min="15604" max="15604" width="10.5703125" style="2" customWidth="1"/>
    <col min="15605" max="15605" width="10.140625" style="2" customWidth="1"/>
    <col min="15606" max="15854" width="11.42578125" style="2"/>
    <col min="15855" max="15855" width="19" style="2" customWidth="1"/>
    <col min="15856" max="15856" width="11.28515625" style="2" customWidth="1"/>
    <col min="15857" max="15857" width="11.140625" style="2" customWidth="1"/>
    <col min="15858" max="15858" width="11" style="2" customWidth="1"/>
    <col min="15859" max="15859" width="11.7109375" style="2" customWidth="1"/>
    <col min="15860" max="15860" width="10.5703125" style="2" customWidth="1"/>
    <col min="15861" max="15861" width="10.140625" style="2" customWidth="1"/>
    <col min="15862" max="16110" width="11.42578125" style="2"/>
    <col min="16111" max="16111" width="19" style="2" customWidth="1"/>
    <col min="16112" max="16112" width="11.28515625" style="2" customWidth="1"/>
    <col min="16113" max="16113" width="11.140625" style="2" customWidth="1"/>
    <col min="16114" max="16114" width="11" style="2" customWidth="1"/>
    <col min="16115" max="16115" width="11.7109375" style="2" customWidth="1"/>
    <col min="16116" max="16116" width="10.5703125" style="2" customWidth="1"/>
    <col min="16117" max="16117" width="10.140625" style="2" customWidth="1"/>
    <col min="16118" max="16384" width="11.42578125" style="2"/>
  </cols>
  <sheetData>
    <row r="5" spans="1:25" x14ac:dyDescent="0.2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25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5" x14ac:dyDescent="0.25">
      <c r="A7" s="35" t="s">
        <v>47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5" x14ac:dyDescent="0.25">
      <c r="A9" s="29" t="s">
        <v>2</v>
      </c>
      <c r="B9" s="3"/>
      <c r="C9" s="4"/>
      <c r="D9" s="5"/>
      <c r="E9" s="6" t="s">
        <v>3</v>
      </c>
      <c r="F9" s="4" t="s">
        <v>3</v>
      </c>
      <c r="G9" s="5"/>
      <c r="H9" s="6"/>
      <c r="I9" s="6" t="s">
        <v>4</v>
      </c>
      <c r="J9" s="32" t="s">
        <v>52</v>
      </c>
      <c r="K9" s="5" t="s">
        <v>6</v>
      </c>
      <c r="L9" s="29" t="s">
        <v>7</v>
      </c>
      <c r="M9" s="29" t="s">
        <v>8</v>
      </c>
      <c r="N9" s="29" t="s">
        <v>9</v>
      </c>
    </row>
    <row r="10" spans="1:25" x14ac:dyDescent="0.25">
      <c r="A10" s="30"/>
      <c r="B10" s="7" t="s">
        <v>10</v>
      </c>
      <c r="C10" s="8" t="s">
        <v>11</v>
      </c>
      <c r="D10" s="9" t="s">
        <v>12</v>
      </c>
      <c r="E10" s="10" t="s">
        <v>13</v>
      </c>
      <c r="F10" s="8" t="s">
        <v>14</v>
      </c>
      <c r="G10" s="9" t="s">
        <v>6</v>
      </c>
      <c r="H10" s="10"/>
      <c r="I10" s="10" t="s">
        <v>15</v>
      </c>
      <c r="J10" s="33"/>
      <c r="K10" s="9" t="s">
        <v>16</v>
      </c>
      <c r="L10" s="30"/>
      <c r="M10" s="30"/>
      <c r="N10" s="30"/>
    </row>
    <row r="11" spans="1:25" x14ac:dyDescent="0.25">
      <c r="A11" s="30"/>
      <c r="B11" s="7" t="s">
        <v>17</v>
      </c>
      <c r="C11" s="8" t="s">
        <v>18</v>
      </c>
      <c r="D11" s="9" t="s">
        <v>13</v>
      </c>
      <c r="E11" s="10" t="s">
        <v>19</v>
      </c>
      <c r="F11" s="8" t="s">
        <v>20</v>
      </c>
      <c r="G11" s="9" t="s">
        <v>21</v>
      </c>
      <c r="H11" s="10" t="s">
        <v>53</v>
      </c>
      <c r="I11" s="10" t="s">
        <v>22</v>
      </c>
      <c r="J11" s="33"/>
      <c r="K11" s="9" t="s">
        <v>23</v>
      </c>
      <c r="L11" s="30"/>
      <c r="M11" s="30"/>
      <c r="N11" s="30"/>
    </row>
    <row r="12" spans="1:25" x14ac:dyDescent="0.25">
      <c r="A12" s="30"/>
      <c r="B12" s="7" t="s">
        <v>24</v>
      </c>
      <c r="C12" s="8" t="s">
        <v>25</v>
      </c>
      <c r="D12" s="9" t="s">
        <v>26</v>
      </c>
      <c r="E12" s="10" t="s">
        <v>27</v>
      </c>
      <c r="F12" s="8" t="s">
        <v>28</v>
      </c>
      <c r="G12" s="9" t="s">
        <v>29</v>
      </c>
      <c r="H12" s="10" t="s">
        <v>54</v>
      </c>
      <c r="I12" s="10" t="s">
        <v>30</v>
      </c>
      <c r="J12" s="33"/>
      <c r="K12" s="9" t="s">
        <v>13</v>
      </c>
      <c r="L12" s="30"/>
      <c r="M12" s="30"/>
      <c r="N12" s="30"/>
    </row>
    <row r="13" spans="1:25" x14ac:dyDescent="0.25">
      <c r="A13" s="30"/>
      <c r="B13" s="7"/>
      <c r="C13" s="11"/>
      <c r="D13" s="9" t="s">
        <v>31</v>
      </c>
      <c r="E13" s="10" t="s">
        <v>32</v>
      </c>
      <c r="F13" s="8" t="s">
        <v>33</v>
      </c>
      <c r="G13" s="9" t="s">
        <v>34</v>
      </c>
      <c r="H13" s="10"/>
      <c r="I13" s="10" t="s">
        <v>35</v>
      </c>
      <c r="J13" s="33"/>
      <c r="K13" s="9" t="s">
        <v>26</v>
      </c>
      <c r="L13" s="30"/>
      <c r="M13" s="30"/>
      <c r="N13" s="30"/>
    </row>
    <row r="14" spans="1:25" x14ac:dyDescent="0.25">
      <c r="A14" s="31"/>
      <c r="B14" s="12"/>
      <c r="C14" s="13"/>
      <c r="D14" s="14"/>
      <c r="E14" s="15"/>
      <c r="F14" s="13"/>
      <c r="G14" s="14"/>
      <c r="H14" s="15"/>
      <c r="I14" s="16" t="s">
        <v>36</v>
      </c>
      <c r="J14" s="34"/>
      <c r="K14" s="17" t="s">
        <v>31</v>
      </c>
      <c r="L14" s="31"/>
      <c r="M14" s="31"/>
      <c r="N14" s="31"/>
    </row>
    <row r="15" spans="1:25" ht="18.75" customHeight="1" x14ac:dyDescent="0.25">
      <c r="A15" s="18" t="s">
        <v>37</v>
      </c>
      <c r="B15" s="19">
        <f>B35</f>
        <v>78476956.998037949</v>
      </c>
      <c r="C15" s="19">
        <f t="shared" ref="C15:M15" si="0">C35</f>
        <v>15700951.733979784</v>
      </c>
      <c r="D15" s="19">
        <f t="shared" si="0"/>
        <v>7173555</v>
      </c>
      <c r="E15" s="19">
        <f t="shared" si="0"/>
        <v>0</v>
      </c>
      <c r="F15" s="19">
        <f t="shared" si="0"/>
        <v>2919609.6323505593</v>
      </c>
      <c r="G15" s="19">
        <f t="shared" si="0"/>
        <v>3540466.0733442558</v>
      </c>
      <c r="H15" s="19">
        <f>H35</f>
        <v>446605.1032333175</v>
      </c>
      <c r="I15" s="19">
        <f t="shared" si="0"/>
        <v>10237195.28588431</v>
      </c>
      <c r="J15" s="19">
        <f t="shared" si="0"/>
        <v>0</v>
      </c>
      <c r="K15" s="19">
        <f t="shared" si="0"/>
        <v>740173.32674255886</v>
      </c>
      <c r="L15" s="19">
        <f t="shared" si="0"/>
        <v>0</v>
      </c>
      <c r="M15" s="19">
        <f t="shared" si="0"/>
        <v>7146574.6495060744</v>
      </c>
      <c r="N15" s="20">
        <f>SUM(B15:M15)</f>
        <v>126382087.80307882</v>
      </c>
      <c r="O15" s="21"/>
      <c r="P15" s="22"/>
      <c r="Q15" s="22"/>
      <c r="R15" s="22"/>
      <c r="S15" s="22"/>
      <c r="T15" s="22"/>
      <c r="U15" s="22"/>
      <c r="V15" s="22"/>
      <c r="W15" s="22"/>
      <c r="X15" s="22"/>
      <c r="Y15" s="23"/>
    </row>
    <row r="16" spans="1:25" ht="18.75" customHeight="1" x14ac:dyDescent="0.25">
      <c r="A16" s="18" t="s">
        <v>38</v>
      </c>
      <c r="B16" s="19">
        <f>B47</f>
        <v>45386959.293843925</v>
      </c>
      <c r="C16" s="19">
        <f>C47</f>
        <v>9404871.3800486829</v>
      </c>
      <c r="D16" s="19">
        <f t="shared" ref="D16:M16" si="1">D47</f>
        <v>0</v>
      </c>
      <c r="E16" s="19">
        <f t="shared" si="1"/>
        <v>48</v>
      </c>
      <c r="F16" s="19">
        <f t="shared" si="1"/>
        <v>1688549.2073899156</v>
      </c>
      <c r="G16" s="19">
        <f t="shared" si="1"/>
        <v>2120739.4691346297</v>
      </c>
      <c r="H16" s="19">
        <f>H47</f>
        <v>267516.4935697855</v>
      </c>
      <c r="I16" s="19">
        <f t="shared" si="1"/>
        <v>2110110.1460610945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5875347.8199091246</v>
      </c>
      <c r="N16" s="20">
        <f>SUM(B16:M16)</f>
        <v>66854141.809957154</v>
      </c>
      <c r="O16" s="21"/>
      <c r="P16" s="22"/>
      <c r="Q16" s="22"/>
      <c r="R16" s="22"/>
      <c r="S16" s="22"/>
      <c r="T16" s="22"/>
      <c r="U16" s="22"/>
      <c r="V16" s="22"/>
      <c r="W16" s="22"/>
      <c r="X16" s="22"/>
      <c r="Y16" s="23"/>
    </row>
    <row r="17" spans="1:25" ht="18.75" customHeight="1" x14ac:dyDescent="0.25">
      <c r="A17" s="18" t="s">
        <v>39</v>
      </c>
      <c r="B17" s="19">
        <f>B59</f>
        <v>44766002.721967354</v>
      </c>
      <c r="C17" s="19">
        <f t="shared" ref="C17:K17" si="2">C59</f>
        <v>9175918.9159141816</v>
      </c>
      <c r="D17" s="19">
        <f t="shared" si="2"/>
        <v>0</v>
      </c>
      <c r="E17" s="19">
        <f t="shared" si="2"/>
        <v>74</v>
      </c>
      <c r="F17" s="19">
        <f t="shared" si="2"/>
        <v>1665447.511581711</v>
      </c>
      <c r="G17" s="19">
        <f t="shared" si="2"/>
        <v>2069112.1254289299</v>
      </c>
      <c r="H17" s="19">
        <f>H59</f>
        <v>261004.06422074031</v>
      </c>
      <c r="I17" s="19">
        <f t="shared" si="2"/>
        <v>1849528.5427568029</v>
      </c>
      <c r="J17" s="19">
        <f t="shared" si="2"/>
        <v>0</v>
      </c>
      <c r="K17" s="19">
        <f t="shared" si="2"/>
        <v>0</v>
      </c>
      <c r="L17" s="19">
        <f>L59</f>
        <v>0</v>
      </c>
      <c r="M17" s="19">
        <f>M59</f>
        <v>5856722.9335655309</v>
      </c>
      <c r="N17" s="20">
        <f>SUM(B17:M17)</f>
        <v>65643810.815435246</v>
      </c>
      <c r="O17" s="21"/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1:25" ht="18.75" customHeight="1" x14ac:dyDescent="0.25">
      <c r="A18" s="18" t="s">
        <v>40</v>
      </c>
      <c r="B18" s="19">
        <f>B71</f>
        <v>118999082.63595077</v>
      </c>
      <c r="C18" s="19">
        <f t="shared" ref="C18:M18" si="3">C71</f>
        <v>20438872.255281262</v>
      </c>
      <c r="D18" s="19">
        <f t="shared" si="3"/>
        <v>619700</v>
      </c>
      <c r="E18" s="19">
        <f t="shared" si="3"/>
        <v>739</v>
      </c>
      <c r="F18" s="19">
        <f t="shared" si="3"/>
        <v>4427170.4866625797</v>
      </c>
      <c r="G18" s="19">
        <f t="shared" si="3"/>
        <v>4608837.4146538638</v>
      </c>
      <c r="H18" s="19">
        <f>H71</f>
        <v>581372.69690394355</v>
      </c>
      <c r="I18" s="19">
        <f t="shared" si="3"/>
        <v>11451168.292984653</v>
      </c>
      <c r="J18" s="19">
        <f t="shared" si="3"/>
        <v>0</v>
      </c>
      <c r="K18" s="19">
        <f t="shared" si="3"/>
        <v>37226.873257441177</v>
      </c>
      <c r="L18" s="19">
        <f t="shared" si="3"/>
        <v>0</v>
      </c>
      <c r="M18" s="19">
        <f t="shared" si="3"/>
        <v>10954125.967496276</v>
      </c>
      <c r="N18" s="20">
        <f>SUM(B18:M18)</f>
        <v>172118295.62319079</v>
      </c>
      <c r="O18" s="21"/>
      <c r="P18" s="22"/>
      <c r="Q18" s="22"/>
      <c r="R18" s="22"/>
      <c r="S18" s="22"/>
      <c r="T18" s="22"/>
      <c r="U18" s="22"/>
      <c r="V18" s="22"/>
      <c r="W18" s="22"/>
      <c r="X18" s="22"/>
      <c r="Y18" s="23"/>
    </row>
    <row r="19" spans="1:25" ht="18.75" customHeight="1" x14ac:dyDescent="0.25">
      <c r="A19" s="18" t="s">
        <v>41</v>
      </c>
      <c r="B19" s="19">
        <f>B83</f>
        <v>26754713.169800464</v>
      </c>
      <c r="C19" s="19">
        <f t="shared" ref="C19:K19" si="4">C83</f>
        <v>8150502.3139919434</v>
      </c>
      <c r="D19" s="19">
        <f t="shared" si="4"/>
        <v>0</v>
      </c>
      <c r="E19" s="19">
        <f t="shared" si="4"/>
        <v>177</v>
      </c>
      <c r="F19" s="19">
        <f t="shared" si="4"/>
        <v>995366.2994766573</v>
      </c>
      <c r="G19" s="19">
        <f t="shared" si="4"/>
        <v>1837887.1174383215</v>
      </c>
      <c r="H19" s="19">
        <f>H83</f>
        <v>231836.64207221309</v>
      </c>
      <c r="I19" s="19">
        <f t="shared" si="4"/>
        <v>526452.33231313922</v>
      </c>
      <c r="J19" s="19">
        <f t="shared" si="4"/>
        <v>0</v>
      </c>
      <c r="K19" s="19">
        <f t="shared" si="4"/>
        <v>0</v>
      </c>
      <c r="L19" s="19">
        <f>L83</f>
        <v>0</v>
      </c>
      <c r="M19" s="19">
        <f>M83</f>
        <v>5925554.8295229934</v>
      </c>
      <c r="N19" s="20">
        <f>SUM(B19:M19)</f>
        <v>44422489.704615742</v>
      </c>
      <c r="O19" s="21"/>
      <c r="P19" s="22"/>
      <c r="Q19" s="22"/>
      <c r="R19" s="22"/>
      <c r="S19" s="22"/>
      <c r="T19" s="22"/>
      <c r="U19" s="22"/>
      <c r="V19" s="22"/>
      <c r="W19" s="22"/>
      <c r="X19" s="22"/>
      <c r="Y19" s="23"/>
    </row>
    <row r="20" spans="1:25" ht="18.75" customHeight="1" x14ac:dyDescent="0.25">
      <c r="A20" s="24" t="s">
        <v>55</v>
      </c>
      <c r="B20" s="25">
        <f>SUM(B15:B19)</f>
        <v>314383714.81960046</v>
      </c>
      <c r="C20" s="25">
        <f t="shared" ref="C20:G20" si="5">SUM(C15:C19)</f>
        <v>62871116.59921585</v>
      </c>
      <c r="D20" s="25">
        <f t="shared" si="5"/>
        <v>7793255</v>
      </c>
      <c r="E20" s="25">
        <f t="shared" si="5"/>
        <v>1038</v>
      </c>
      <c r="F20" s="25">
        <f t="shared" si="5"/>
        <v>11696143.137461422</v>
      </c>
      <c r="G20" s="25">
        <f t="shared" si="5"/>
        <v>14177042.200000001</v>
      </c>
      <c r="H20" s="25">
        <f>SUM(H15:H19)</f>
        <v>1788335</v>
      </c>
      <c r="I20" s="25">
        <f t="shared" ref="I20:M20" si="6">SUM(I15:I19)</f>
        <v>26174454.599999998</v>
      </c>
      <c r="J20" s="25">
        <f t="shared" si="6"/>
        <v>0</v>
      </c>
      <c r="K20" s="25">
        <f t="shared" si="6"/>
        <v>777400.20000000007</v>
      </c>
      <c r="L20" s="25">
        <f t="shared" si="6"/>
        <v>0</v>
      </c>
      <c r="M20" s="25">
        <f t="shared" si="6"/>
        <v>35758326.200000003</v>
      </c>
      <c r="N20" s="25">
        <f>SUM(N15:N19)</f>
        <v>475420825.75627768</v>
      </c>
      <c r="O20" s="21"/>
      <c r="P20" s="22"/>
      <c r="Q20" s="22"/>
      <c r="S20" s="23"/>
      <c r="Y20" s="23"/>
    </row>
    <row r="21" spans="1:2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5" ht="14.25" hidden="1" customHeight="1" x14ac:dyDescent="0.25">
      <c r="A22" s="1"/>
      <c r="B22" s="26">
        <f>B20-[1]Acumulado.!B233</f>
        <v>-1130684601.7674055</v>
      </c>
      <c r="C22" s="26">
        <f>C20-[1]Acumulado.!D233</f>
        <v>-225267227.0241493</v>
      </c>
      <c r="D22" s="26">
        <f>D20-[1]Acumulado.!F233</f>
        <v>-24189011</v>
      </c>
      <c r="E22" s="26">
        <f>E20-[1]Acumulado.!G233</f>
        <v>-11790</v>
      </c>
      <c r="F22" s="26">
        <f>F20-[1]Acumulado.!H233</f>
        <v>-36786125.097319707</v>
      </c>
      <c r="G22" s="26">
        <f>G20-[1]Acumulado.!I233</f>
        <v>-50566187.960383102</v>
      </c>
      <c r="H22" s="26"/>
      <c r="I22" s="26">
        <f>I20-[1]Acumulado.!K233</f>
        <v>-69380447.200000003</v>
      </c>
      <c r="J22" s="26"/>
      <c r="K22" s="26">
        <f>K20-[1]Acumulado.!M233</f>
        <v>-2332200.2000000007</v>
      </c>
      <c r="L22" s="26">
        <f>L20-[1]Acumulado.!O233</f>
        <v>-88198646.799999997</v>
      </c>
      <c r="M22" s="26"/>
      <c r="N22" s="26">
        <f>N20-[1]Acumulado.!P233</f>
        <v>-1608065767.6597195</v>
      </c>
      <c r="O22" s="21">
        <f>N22-L22</f>
        <v>-1519867120.8597195</v>
      </c>
    </row>
    <row r="23" spans="1:25" ht="14.25" hidden="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5" ht="14.25" hidden="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6" spans="1:25" ht="12.75" customHeight="1" x14ac:dyDescent="0.25">
      <c r="A26" s="29" t="s">
        <v>42</v>
      </c>
      <c r="B26" s="3"/>
      <c r="C26" s="4"/>
      <c r="D26" s="5"/>
      <c r="E26" s="6" t="s">
        <v>3</v>
      </c>
      <c r="F26" s="4" t="s">
        <v>3</v>
      </c>
      <c r="G26" s="5"/>
      <c r="H26" s="6"/>
      <c r="I26" s="6" t="s">
        <v>4</v>
      </c>
      <c r="J26" s="32" t="s">
        <v>52</v>
      </c>
      <c r="K26" s="5" t="s">
        <v>6</v>
      </c>
      <c r="L26" s="29" t="s">
        <v>7</v>
      </c>
      <c r="M26" s="29" t="s">
        <v>8</v>
      </c>
      <c r="N26" s="29" t="s">
        <v>9</v>
      </c>
    </row>
    <row r="27" spans="1:25" ht="12.75" customHeight="1" x14ac:dyDescent="0.25">
      <c r="A27" s="30"/>
      <c r="B27" s="7" t="s">
        <v>10</v>
      </c>
      <c r="C27" s="8" t="s">
        <v>11</v>
      </c>
      <c r="D27" s="9" t="s">
        <v>12</v>
      </c>
      <c r="E27" s="10" t="s">
        <v>13</v>
      </c>
      <c r="F27" s="8" t="s">
        <v>14</v>
      </c>
      <c r="G27" s="9" t="s">
        <v>6</v>
      </c>
      <c r="H27" s="10"/>
      <c r="I27" s="10" t="s">
        <v>15</v>
      </c>
      <c r="J27" s="33"/>
      <c r="K27" s="9" t="s">
        <v>16</v>
      </c>
      <c r="L27" s="30"/>
      <c r="M27" s="30"/>
      <c r="N27" s="30"/>
    </row>
    <row r="28" spans="1:25" ht="12.75" customHeight="1" x14ac:dyDescent="0.25">
      <c r="A28" s="30"/>
      <c r="B28" s="7" t="s">
        <v>17</v>
      </c>
      <c r="C28" s="8" t="s">
        <v>18</v>
      </c>
      <c r="D28" s="9" t="s">
        <v>13</v>
      </c>
      <c r="E28" s="10" t="s">
        <v>19</v>
      </c>
      <c r="F28" s="8" t="s">
        <v>20</v>
      </c>
      <c r="G28" s="9" t="s">
        <v>21</v>
      </c>
      <c r="H28" s="10" t="s">
        <v>53</v>
      </c>
      <c r="I28" s="10" t="s">
        <v>22</v>
      </c>
      <c r="J28" s="33"/>
      <c r="K28" s="9" t="s">
        <v>23</v>
      </c>
      <c r="L28" s="30"/>
      <c r="M28" s="30"/>
      <c r="N28" s="30"/>
    </row>
    <row r="29" spans="1:25" ht="12.75" customHeight="1" x14ac:dyDescent="0.25">
      <c r="A29" s="30"/>
      <c r="B29" s="7" t="s">
        <v>24</v>
      </c>
      <c r="C29" s="8" t="s">
        <v>25</v>
      </c>
      <c r="D29" s="9" t="s">
        <v>26</v>
      </c>
      <c r="E29" s="10" t="s">
        <v>27</v>
      </c>
      <c r="F29" s="8" t="s">
        <v>28</v>
      </c>
      <c r="G29" s="9" t="s">
        <v>29</v>
      </c>
      <c r="H29" s="10" t="s">
        <v>54</v>
      </c>
      <c r="I29" s="10" t="s">
        <v>30</v>
      </c>
      <c r="J29" s="33"/>
      <c r="K29" s="9" t="s">
        <v>13</v>
      </c>
      <c r="L29" s="30"/>
      <c r="M29" s="30"/>
      <c r="N29" s="30"/>
    </row>
    <row r="30" spans="1:25" ht="12.75" customHeight="1" x14ac:dyDescent="0.25">
      <c r="A30" s="30"/>
      <c r="B30" s="7"/>
      <c r="C30" s="11"/>
      <c r="D30" s="9" t="s">
        <v>31</v>
      </c>
      <c r="E30" s="10" t="s">
        <v>32</v>
      </c>
      <c r="F30" s="8" t="s">
        <v>33</v>
      </c>
      <c r="G30" s="9" t="s">
        <v>34</v>
      </c>
      <c r="H30" s="10"/>
      <c r="I30" s="10" t="s">
        <v>35</v>
      </c>
      <c r="J30" s="33"/>
      <c r="K30" s="9" t="s">
        <v>26</v>
      </c>
      <c r="L30" s="30"/>
      <c r="M30" s="30"/>
      <c r="N30" s="30"/>
    </row>
    <row r="31" spans="1:25" ht="12.75" customHeight="1" x14ac:dyDescent="0.25">
      <c r="A31" s="31"/>
      <c r="B31" s="12"/>
      <c r="C31" s="13"/>
      <c r="D31" s="14"/>
      <c r="E31" s="15"/>
      <c r="F31" s="13"/>
      <c r="G31" s="14"/>
      <c r="H31" s="15"/>
      <c r="I31" s="16" t="s">
        <v>36</v>
      </c>
      <c r="J31" s="34"/>
      <c r="K31" s="17" t="s">
        <v>31</v>
      </c>
      <c r="L31" s="31"/>
      <c r="M31" s="31"/>
      <c r="N31" s="31"/>
    </row>
    <row r="32" spans="1:25" ht="18.75" customHeight="1" x14ac:dyDescent="0.25">
      <c r="A32" s="27" t="s">
        <v>48</v>
      </c>
      <c r="B32" s="28">
        <f>[1]Acumulado.!B174</f>
        <v>15540375.362239596</v>
      </c>
      <c r="C32" s="28">
        <f>[1]Acumulado.!D174</f>
        <v>3464079.3444226272</v>
      </c>
      <c r="D32" s="28">
        <f>[1]Acumulado.!F174</f>
        <v>2977040</v>
      </c>
      <c r="E32" s="28">
        <f>[1]Acumulado.!G174</f>
        <v>0</v>
      </c>
      <c r="F32" s="28">
        <f>[1]Acumulado.!H174</f>
        <v>1032993.9467389302</v>
      </c>
      <c r="G32" s="28">
        <f>[1]Acumulado.!I174</f>
        <v>2423913.6327904491</v>
      </c>
      <c r="H32" s="28">
        <f>[1]Acumulado.!J174</f>
        <v>446605.1032333175</v>
      </c>
      <c r="I32" s="28">
        <f>[1]Acumulado.!K174</f>
        <v>698559.14829847077</v>
      </c>
      <c r="J32" s="28">
        <f>[1]Acumulado.!L174</f>
        <v>0</v>
      </c>
      <c r="K32" s="28">
        <f>[1]Acumulado.!M174</f>
        <v>246724.44224751962</v>
      </c>
      <c r="L32" s="28">
        <f>[1]Acumulado.!N174</f>
        <v>0</v>
      </c>
      <c r="M32" s="28">
        <f>[1]Acumulado.!O174</f>
        <v>3454911.3853487624</v>
      </c>
      <c r="N32" s="20">
        <f>SUM(B32:M32)</f>
        <v>30285202.365319677</v>
      </c>
      <c r="P32" s="22"/>
    </row>
    <row r="33" spans="1:16" ht="18.75" customHeight="1" x14ac:dyDescent="0.25">
      <c r="A33" s="27" t="s">
        <v>49</v>
      </c>
      <c r="B33" s="28">
        <f>[1]Acumulado.!B193</f>
        <v>28981609.384322103</v>
      </c>
      <c r="C33" s="28">
        <f>[1]Acumulado.!D193</f>
        <v>5679819.8871261813</v>
      </c>
      <c r="D33" s="28">
        <f>[1]Acumulado.!F193</f>
        <v>1894532</v>
      </c>
      <c r="E33" s="28">
        <f>[1]Acumulado.!G193</f>
        <v>0</v>
      </c>
      <c r="F33" s="28">
        <f>[1]Acumulado.!H193</f>
        <v>959047.35060559609</v>
      </c>
      <c r="G33" s="28">
        <f>[1]Acumulado.!I193</f>
        <v>558276.22027690313</v>
      </c>
      <c r="H33" s="28">
        <f>[1]Acumulado.!J193</f>
        <v>0</v>
      </c>
      <c r="I33" s="28">
        <f>[1]Acumulado.!K193</f>
        <v>4928917.1763985567</v>
      </c>
      <c r="J33" s="28">
        <f>[1]Acumulado.!L193</f>
        <v>0</v>
      </c>
      <c r="K33" s="28">
        <f>[1]Acumulado.!M193</f>
        <v>246724.44224751962</v>
      </c>
      <c r="L33" s="28">
        <f>[1]Acumulado.!N193</f>
        <v>0</v>
      </c>
      <c r="M33" s="28">
        <f>[1]Acumulado.!O193</f>
        <v>3220839.997194699</v>
      </c>
      <c r="N33" s="20">
        <f>SUM(B33:M33)</f>
        <v>46469766.458171561</v>
      </c>
      <c r="P33" s="22"/>
    </row>
    <row r="34" spans="1:16" ht="18.75" customHeight="1" x14ac:dyDescent="0.25">
      <c r="A34" s="27" t="s">
        <v>50</v>
      </c>
      <c r="B34" s="28">
        <f>[1]Acumulado.!B212</f>
        <v>33954972.251476251</v>
      </c>
      <c r="C34" s="28">
        <f>[1]Acumulado.!D212</f>
        <v>6557052.5024309754</v>
      </c>
      <c r="D34" s="28">
        <f>[1]Acumulado.!F212</f>
        <v>2301983</v>
      </c>
      <c r="E34" s="28">
        <f>[1]Acumulado.!G212</f>
        <v>0</v>
      </c>
      <c r="F34" s="28">
        <f>[1]Acumulado.!H212</f>
        <v>927568.33500603307</v>
      </c>
      <c r="G34" s="28">
        <f>[1]Acumulado.!I212</f>
        <v>558276.22027690313</v>
      </c>
      <c r="H34" s="28">
        <f>[1]Acumulado.!J212</f>
        <v>0</v>
      </c>
      <c r="I34" s="28">
        <f>[1]Acumulado.!K212</f>
        <v>4609718.9611872816</v>
      </c>
      <c r="J34" s="28">
        <f>[1]Acumulado.!L212</f>
        <v>0</v>
      </c>
      <c r="K34" s="28">
        <f>[1]Acumulado.!M212</f>
        <v>246724.44224751962</v>
      </c>
      <c r="L34" s="28">
        <f>[1]Acumulado.!N212</f>
        <v>0</v>
      </c>
      <c r="M34" s="28">
        <f>[1]Acumulado.!O212</f>
        <v>470823.26696261286</v>
      </c>
      <c r="N34" s="20">
        <f>SUM(B34:M34)</f>
        <v>49627118.97958757</v>
      </c>
    </row>
    <row r="35" spans="1:16" ht="18.75" customHeight="1" x14ac:dyDescent="0.25">
      <c r="A35" s="24" t="s">
        <v>51</v>
      </c>
      <c r="B35" s="25">
        <f t="shared" ref="B35:L35" si="7">SUM(B32:B34)</f>
        <v>78476956.998037949</v>
      </c>
      <c r="C35" s="25">
        <f t="shared" si="7"/>
        <v>15700951.733979784</v>
      </c>
      <c r="D35" s="25">
        <f t="shared" si="7"/>
        <v>7173555</v>
      </c>
      <c r="E35" s="25">
        <f t="shared" si="7"/>
        <v>0</v>
      </c>
      <c r="F35" s="25">
        <f t="shared" si="7"/>
        <v>2919609.6323505593</v>
      </c>
      <c r="G35" s="25">
        <f t="shared" si="7"/>
        <v>3540466.0733442558</v>
      </c>
      <c r="H35" s="25">
        <f t="shared" si="7"/>
        <v>446605.1032333175</v>
      </c>
      <c r="I35" s="25">
        <f t="shared" si="7"/>
        <v>10237195.28588431</v>
      </c>
      <c r="J35" s="25">
        <f>SUM(J32:J34)</f>
        <v>0</v>
      </c>
      <c r="K35" s="25">
        <f t="shared" si="7"/>
        <v>740173.32674255886</v>
      </c>
      <c r="L35" s="25">
        <f t="shared" si="7"/>
        <v>0</v>
      </c>
      <c r="M35" s="25">
        <f>SUM(M32:M34)</f>
        <v>7146574.6495060744</v>
      </c>
      <c r="N35" s="25">
        <f>SUM(N32:N34)</f>
        <v>126382087.80307882</v>
      </c>
    </row>
    <row r="36" spans="1:16" ht="12.75" customHeight="1" x14ac:dyDescent="0.25">
      <c r="G36" s="21"/>
      <c r="H36" s="21"/>
    </row>
    <row r="37" spans="1:16" ht="12.75" customHeight="1" x14ac:dyDescent="0.25">
      <c r="B37" s="21"/>
      <c r="C37" s="21"/>
      <c r="D37" s="21"/>
      <c r="E37" s="21"/>
      <c r="F37" s="21"/>
      <c r="G37" s="21"/>
      <c r="H37" s="21"/>
    </row>
    <row r="38" spans="1:16" ht="12.75" customHeight="1" x14ac:dyDescent="0.25">
      <c r="A38" s="29" t="s">
        <v>43</v>
      </c>
      <c r="B38" s="3"/>
      <c r="C38" s="4"/>
      <c r="D38" s="5"/>
      <c r="E38" s="6" t="s">
        <v>3</v>
      </c>
      <c r="F38" s="4" t="s">
        <v>3</v>
      </c>
      <c r="G38" s="5"/>
      <c r="H38" s="6"/>
      <c r="I38" s="6" t="s">
        <v>4</v>
      </c>
      <c r="J38" s="32" t="s">
        <v>52</v>
      </c>
      <c r="K38" s="5" t="s">
        <v>6</v>
      </c>
      <c r="L38" s="29" t="s">
        <v>7</v>
      </c>
      <c r="M38" s="29" t="s">
        <v>8</v>
      </c>
      <c r="N38" s="29" t="s">
        <v>9</v>
      </c>
    </row>
    <row r="39" spans="1:16" ht="12.75" customHeight="1" x14ac:dyDescent="0.25">
      <c r="A39" s="30"/>
      <c r="B39" s="7" t="s">
        <v>10</v>
      </c>
      <c r="C39" s="8" t="s">
        <v>11</v>
      </c>
      <c r="D39" s="9" t="s">
        <v>12</v>
      </c>
      <c r="E39" s="10" t="s">
        <v>13</v>
      </c>
      <c r="F39" s="8" t="s">
        <v>14</v>
      </c>
      <c r="G39" s="9" t="s">
        <v>6</v>
      </c>
      <c r="H39" s="10"/>
      <c r="I39" s="10" t="s">
        <v>15</v>
      </c>
      <c r="J39" s="33"/>
      <c r="K39" s="9" t="s">
        <v>16</v>
      </c>
      <c r="L39" s="30"/>
      <c r="M39" s="30"/>
      <c r="N39" s="30"/>
    </row>
    <row r="40" spans="1:16" x14ac:dyDescent="0.25">
      <c r="A40" s="30"/>
      <c r="B40" s="7" t="s">
        <v>17</v>
      </c>
      <c r="C40" s="8" t="s">
        <v>18</v>
      </c>
      <c r="D40" s="9" t="s">
        <v>13</v>
      </c>
      <c r="E40" s="10" t="s">
        <v>19</v>
      </c>
      <c r="F40" s="8" t="s">
        <v>20</v>
      </c>
      <c r="G40" s="9" t="s">
        <v>21</v>
      </c>
      <c r="H40" s="10" t="s">
        <v>53</v>
      </c>
      <c r="I40" s="10" t="s">
        <v>22</v>
      </c>
      <c r="J40" s="33"/>
      <c r="K40" s="9" t="s">
        <v>23</v>
      </c>
      <c r="L40" s="30"/>
      <c r="M40" s="30"/>
      <c r="N40" s="30"/>
    </row>
    <row r="41" spans="1:16" x14ac:dyDescent="0.25">
      <c r="A41" s="30"/>
      <c r="B41" s="7" t="s">
        <v>24</v>
      </c>
      <c r="C41" s="8" t="s">
        <v>25</v>
      </c>
      <c r="D41" s="9" t="s">
        <v>26</v>
      </c>
      <c r="E41" s="10" t="s">
        <v>27</v>
      </c>
      <c r="F41" s="8" t="s">
        <v>28</v>
      </c>
      <c r="G41" s="9" t="s">
        <v>29</v>
      </c>
      <c r="H41" s="10" t="s">
        <v>54</v>
      </c>
      <c r="I41" s="10" t="s">
        <v>30</v>
      </c>
      <c r="J41" s="33"/>
      <c r="K41" s="9" t="s">
        <v>13</v>
      </c>
      <c r="L41" s="30"/>
      <c r="M41" s="30"/>
      <c r="N41" s="30"/>
    </row>
    <row r="42" spans="1:16" x14ac:dyDescent="0.25">
      <c r="A42" s="30"/>
      <c r="B42" s="7"/>
      <c r="C42" s="11"/>
      <c r="D42" s="9" t="s">
        <v>31</v>
      </c>
      <c r="E42" s="10" t="s">
        <v>32</v>
      </c>
      <c r="F42" s="8" t="s">
        <v>33</v>
      </c>
      <c r="G42" s="9" t="s">
        <v>34</v>
      </c>
      <c r="H42" s="10"/>
      <c r="I42" s="10" t="s">
        <v>35</v>
      </c>
      <c r="J42" s="33"/>
      <c r="K42" s="9" t="s">
        <v>26</v>
      </c>
      <c r="L42" s="30"/>
      <c r="M42" s="30"/>
      <c r="N42" s="30"/>
    </row>
    <row r="43" spans="1:16" x14ac:dyDescent="0.25">
      <c r="A43" s="31"/>
      <c r="B43" s="12"/>
      <c r="C43" s="13"/>
      <c r="D43" s="14"/>
      <c r="E43" s="15"/>
      <c r="F43" s="13"/>
      <c r="G43" s="14"/>
      <c r="H43" s="15"/>
      <c r="I43" s="16" t="s">
        <v>36</v>
      </c>
      <c r="J43" s="34"/>
      <c r="K43" s="17" t="s">
        <v>31</v>
      </c>
      <c r="L43" s="31"/>
      <c r="M43" s="31"/>
      <c r="N43" s="31"/>
    </row>
    <row r="44" spans="1:16" ht="18.75" customHeight="1" x14ac:dyDescent="0.25">
      <c r="A44" s="27" t="s">
        <v>48</v>
      </c>
      <c r="B44" s="28">
        <f>[1]Acumulado.!B175</f>
        <v>8987738.7064671479</v>
      </c>
      <c r="C44" s="28">
        <f>[1]Acumulado.!D175</f>
        <v>2074983.8122278068</v>
      </c>
      <c r="D44" s="28">
        <f>[1]Acumulado.!F175</f>
        <v>0</v>
      </c>
      <c r="E44" s="28">
        <f>[1]Acumulado.!G175</f>
        <v>0</v>
      </c>
      <c r="F44" s="28">
        <f>[1]Acumulado.!H175</f>
        <v>597429.56410248158</v>
      </c>
      <c r="G44" s="28">
        <f>[1]Acumulado.!I175</f>
        <v>1451924.4654070651</v>
      </c>
      <c r="H44" s="28">
        <f>[1]Acumulado.!J175</f>
        <v>267516.4935697855</v>
      </c>
      <c r="I44" s="28">
        <f>[1]Acumulado.!K175</f>
        <v>143988.33911871296</v>
      </c>
      <c r="J44" s="28">
        <f>[1]Acumulado.!L175</f>
        <v>0</v>
      </c>
      <c r="K44" s="28">
        <f>[1]Acumulado.!M175</f>
        <v>0</v>
      </c>
      <c r="L44" s="28">
        <f>[1]Acumulado.!N175</f>
        <v>0</v>
      </c>
      <c r="M44" s="28">
        <f>[1]Acumulado.!O175</f>
        <v>2840354.585436393</v>
      </c>
      <c r="N44" s="20">
        <f>SUM(B44:M44)</f>
        <v>16363935.966329392</v>
      </c>
    </row>
    <row r="45" spans="1:16" ht="18.75" customHeight="1" x14ac:dyDescent="0.25">
      <c r="A45" s="27" t="s">
        <v>49</v>
      </c>
      <c r="B45" s="28">
        <f>[1]Acumulado.!B194</f>
        <v>16761444.068597095</v>
      </c>
      <c r="C45" s="28">
        <f>[1]Acumulado.!D194</f>
        <v>3402212.5795506979</v>
      </c>
      <c r="D45" s="28">
        <f>[1]Acumulado.!F194</f>
        <v>0</v>
      </c>
      <c r="E45" s="28">
        <f>[1]Acumulado.!G194</f>
        <v>0</v>
      </c>
      <c r="F45" s="28">
        <f>[1]Acumulado.!H194</f>
        <v>554662.72811639891</v>
      </c>
      <c r="G45" s="28">
        <f>[1]Acumulado.!I194</f>
        <v>334407.50186378229</v>
      </c>
      <c r="H45" s="28">
        <f>[1]Acumulado.!J194</f>
        <v>0</v>
      </c>
      <c r="I45" s="28">
        <f>[1]Acumulado.!K194</f>
        <v>1015957.7748169308</v>
      </c>
      <c r="J45" s="28">
        <f>[1]Acumulado.!L194</f>
        <v>0</v>
      </c>
      <c r="K45" s="28">
        <f>[1]Acumulado.!M194</f>
        <v>0</v>
      </c>
      <c r="L45" s="28">
        <f>[1]Acumulado.!N194</f>
        <v>0</v>
      </c>
      <c r="M45" s="28">
        <f>[1]Acumulado.!O194</f>
        <v>2647919.6235782495</v>
      </c>
      <c r="N45" s="20">
        <f>SUM(B45:M45)</f>
        <v>24716604.276523154</v>
      </c>
    </row>
    <row r="46" spans="1:16" ht="18.75" customHeight="1" x14ac:dyDescent="0.25">
      <c r="A46" s="27" t="s">
        <v>50</v>
      </c>
      <c r="B46" s="28">
        <f>[1]Acumulado.!B213</f>
        <v>19637776.518779684</v>
      </c>
      <c r="C46" s="28">
        <f>[1]Acumulado.!D213</f>
        <v>3927674.988270178</v>
      </c>
      <c r="D46" s="28">
        <f>[1]Acumulado.!F213</f>
        <v>0</v>
      </c>
      <c r="E46" s="28">
        <f>[1]Acumulado.!G213</f>
        <v>48</v>
      </c>
      <c r="F46" s="28">
        <f>[1]Acumulado.!H213</f>
        <v>536456.9151710351</v>
      </c>
      <c r="G46" s="28">
        <f>[1]Acumulado.!I213</f>
        <v>334407.50186378229</v>
      </c>
      <c r="H46" s="28">
        <f>[1]Acumulado.!J213</f>
        <v>0</v>
      </c>
      <c r="I46" s="28">
        <f>[1]Acumulado.!K213</f>
        <v>950164.03212545067</v>
      </c>
      <c r="J46" s="28">
        <f>[1]Acumulado.!L213</f>
        <v>0</v>
      </c>
      <c r="K46" s="28">
        <f>[1]Acumulado.!M213</f>
        <v>0</v>
      </c>
      <c r="L46" s="28">
        <f>[1]Acumulado.!N213</f>
        <v>0</v>
      </c>
      <c r="M46" s="28">
        <f>[1]Acumulado.!O213</f>
        <v>387073.61089448136</v>
      </c>
      <c r="N46" s="20">
        <f>SUM(B46:M46)</f>
        <v>25773601.567104612</v>
      </c>
    </row>
    <row r="47" spans="1:16" ht="18.75" customHeight="1" x14ac:dyDescent="0.25">
      <c r="A47" s="24" t="s">
        <v>51</v>
      </c>
      <c r="B47" s="25">
        <f t="shared" ref="B47:H47" si="8">SUM(B44:B46)</f>
        <v>45386959.293843925</v>
      </c>
      <c r="C47" s="25">
        <f t="shared" si="8"/>
        <v>9404871.3800486829</v>
      </c>
      <c r="D47" s="25">
        <f t="shared" si="8"/>
        <v>0</v>
      </c>
      <c r="E47" s="25">
        <f t="shared" si="8"/>
        <v>48</v>
      </c>
      <c r="F47" s="25">
        <f t="shared" si="8"/>
        <v>1688549.2073899156</v>
      </c>
      <c r="G47" s="25">
        <f t="shared" si="8"/>
        <v>2120739.4691346297</v>
      </c>
      <c r="H47" s="25">
        <f t="shared" si="8"/>
        <v>267516.4935697855</v>
      </c>
      <c r="I47" s="25">
        <f>SUM(I44:I46)</f>
        <v>2110110.1460610945</v>
      </c>
      <c r="J47" s="25">
        <f>SUM(J44:J46)</f>
        <v>0</v>
      </c>
      <c r="K47" s="25">
        <f>SUM(K44:K46)</f>
        <v>0</v>
      </c>
      <c r="L47" s="25">
        <f t="shared" ref="L47" si="9">SUM(L44:L46)</f>
        <v>0</v>
      </c>
      <c r="M47" s="25">
        <f>SUM(M44:M46)</f>
        <v>5875347.8199091246</v>
      </c>
      <c r="N47" s="25">
        <f>SUM(N44:N46)</f>
        <v>66854141.809957162</v>
      </c>
    </row>
    <row r="50" spans="1:14" ht="15" customHeight="1" x14ac:dyDescent="0.25">
      <c r="A50" s="29" t="s">
        <v>44</v>
      </c>
      <c r="B50" s="3"/>
      <c r="C50" s="4"/>
      <c r="D50" s="5"/>
      <c r="E50" s="6" t="s">
        <v>3</v>
      </c>
      <c r="F50" s="4" t="s">
        <v>3</v>
      </c>
      <c r="G50" s="5"/>
      <c r="H50" s="6"/>
      <c r="I50" s="6" t="s">
        <v>4</v>
      </c>
      <c r="J50" s="32" t="s">
        <v>52</v>
      </c>
      <c r="K50" s="5" t="s">
        <v>6</v>
      </c>
      <c r="L50" s="29" t="s">
        <v>7</v>
      </c>
      <c r="M50" s="29" t="s">
        <v>8</v>
      </c>
      <c r="N50" s="29" t="s">
        <v>9</v>
      </c>
    </row>
    <row r="51" spans="1:14" x14ac:dyDescent="0.25">
      <c r="A51" s="30"/>
      <c r="B51" s="7" t="s">
        <v>10</v>
      </c>
      <c r="C51" s="8" t="s">
        <v>11</v>
      </c>
      <c r="D51" s="9" t="s">
        <v>12</v>
      </c>
      <c r="E51" s="10" t="s">
        <v>13</v>
      </c>
      <c r="F51" s="8" t="s">
        <v>14</v>
      </c>
      <c r="G51" s="9" t="s">
        <v>6</v>
      </c>
      <c r="H51" s="10"/>
      <c r="I51" s="10" t="s">
        <v>15</v>
      </c>
      <c r="J51" s="33"/>
      <c r="K51" s="9" t="s">
        <v>16</v>
      </c>
      <c r="L51" s="30"/>
      <c r="M51" s="30"/>
      <c r="N51" s="30"/>
    </row>
    <row r="52" spans="1:14" x14ac:dyDescent="0.25">
      <c r="A52" s="30"/>
      <c r="B52" s="7" t="s">
        <v>17</v>
      </c>
      <c r="C52" s="8" t="s">
        <v>18</v>
      </c>
      <c r="D52" s="9" t="s">
        <v>13</v>
      </c>
      <c r="E52" s="10" t="s">
        <v>19</v>
      </c>
      <c r="F52" s="8" t="s">
        <v>20</v>
      </c>
      <c r="G52" s="9" t="s">
        <v>21</v>
      </c>
      <c r="H52" s="10" t="s">
        <v>53</v>
      </c>
      <c r="I52" s="10" t="s">
        <v>22</v>
      </c>
      <c r="J52" s="33"/>
      <c r="K52" s="9" t="s">
        <v>23</v>
      </c>
      <c r="L52" s="30"/>
      <c r="M52" s="30"/>
      <c r="N52" s="30"/>
    </row>
    <row r="53" spans="1:14" x14ac:dyDescent="0.25">
      <c r="A53" s="30"/>
      <c r="B53" s="7" t="s">
        <v>24</v>
      </c>
      <c r="C53" s="8" t="s">
        <v>25</v>
      </c>
      <c r="D53" s="9" t="s">
        <v>26</v>
      </c>
      <c r="E53" s="10" t="s">
        <v>27</v>
      </c>
      <c r="F53" s="8" t="s">
        <v>28</v>
      </c>
      <c r="G53" s="9" t="s">
        <v>29</v>
      </c>
      <c r="H53" s="10" t="s">
        <v>54</v>
      </c>
      <c r="I53" s="10" t="s">
        <v>30</v>
      </c>
      <c r="J53" s="33"/>
      <c r="K53" s="9" t="s">
        <v>13</v>
      </c>
      <c r="L53" s="30"/>
      <c r="M53" s="30"/>
      <c r="N53" s="30"/>
    </row>
    <row r="54" spans="1:14" x14ac:dyDescent="0.25">
      <c r="A54" s="30"/>
      <c r="B54" s="7"/>
      <c r="C54" s="11"/>
      <c r="D54" s="9" t="s">
        <v>31</v>
      </c>
      <c r="E54" s="10" t="s">
        <v>32</v>
      </c>
      <c r="F54" s="8" t="s">
        <v>33</v>
      </c>
      <c r="G54" s="9" t="s">
        <v>34</v>
      </c>
      <c r="H54" s="10"/>
      <c r="I54" s="10" t="s">
        <v>35</v>
      </c>
      <c r="J54" s="33"/>
      <c r="K54" s="9" t="s">
        <v>26</v>
      </c>
      <c r="L54" s="30"/>
      <c r="M54" s="30"/>
      <c r="N54" s="30"/>
    </row>
    <row r="55" spans="1:14" x14ac:dyDescent="0.25">
      <c r="A55" s="31"/>
      <c r="B55" s="12"/>
      <c r="C55" s="13"/>
      <c r="D55" s="14"/>
      <c r="E55" s="15"/>
      <c r="F55" s="13"/>
      <c r="G55" s="14"/>
      <c r="H55" s="15"/>
      <c r="I55" s="16" t="s">
        <v>36</v>
      </c>
      <c r="J55" s="34"/>
      <c r="K55" s="17" t="s">
        <v>31</v>
      </c>
      <c r="L55" s="31"/>
      <c r="M55" s="31"/>
      <c r="N55" s="31"/>
    </row>
    <row r="56" spans="1:14" ht="18.75" customHeight="1" x14ac:dyDescent="0.25">
      <c r="A56" s="27" t="s">
        <v>48</v>
      </c>
      <c r="B56" s="28">
        <f>[1]Acumulado.!B176</f>
        <v>8864773.9715978727</v>
      </c>
      <c r="C56" s="28">
        <f>[1]Acumulado.!D176</f>
        <v>2024470.3455730083</v>
      </c>
      <c r="D56" s="28">
        <f>[1]Acumulado.!F176</f>
        <v>0</v>
      </c>
      <c r="E56" s="28">
        <f>[1]Acumulado.!G176</f>
        <v>0</v>
      </c>
      <c r="F56" s="28">
        <f>[1]Acumulado.!H176</f>
        <v>589255.8988066637</v>
      </c>
      <c r="G56" s="28">
        <f>[1]Acumulado.!I176</f>
        <v>1416578.7737267609</v>
      </c>
      <c r="H56" s="28">
        <f>[1]Acumulado.!J176</f>
        <v>261004.06422074031</v>
      </c>
      <c r="I56" s="28">
        <f>[1]Acumulado.!K176</f>
        <v>126206.93925448526</v>
      </c>
      <c r="J56" s="28">
        <f>[1]Acumulado.!L176</f>
        <v>0</v>
      </c>
      <c r="K56" s="28">
        <f>[1]Acumulado.!M176</f>
        <v>0</v>
      </c>
      <c r="L56" s="28">
        <f>[1]Acumulado.!N176</f>
        <v>0</v>
      </c>
      <c r="M56" s="28">
        <f>[1]Acumulado.!O176</f>
        <v>2831350.6450824286</v>
      </c>
      <c r="N56" s="20">
        <f>SUM(B56:M56)</f>
        <v>16113640.638261959</v>
      </c>
    </row>
    <row r="57" spans="1:14" ht="18.75" customHeight="1" x14ac:dyDescent="0.25">
      <c r="A57" s="27" t="s">
        <v>49</v>
      </c>
      <c r="B57" s="28">
        <f>[1]Acumulado.!B195</f>
        <v>16532124.259328695</v>
      </c>
      <c r="C57" s="28">
        <f>[1]Acumulado.!D195</f>
        <v>3319389.016939308</v>
      </c>
      <c r="D57" s="28">
        <f>[1]Acumulado.!F195</f>
        <v>0</v>
      </c>
      <c r="E57" s="28">
        <f>[1]Acumulado.!G195</f>
        <v>74</v>
      </c>
      <c r="F57" s="28">
        <f>[1]Acumulado.!H195</f>
        <v>547074.17247051361</v>
      </c>
      <c r="G57" s="28">
        <f>[1]Acumulado.!I195</f>
        <v>326266.67585108458</v>
      </c>
      <c r="H57" s="28">
        <f>[1]Acumulado.!J195</f>
        <v>0</v>
      </c>
      <c r="I57" s="28">
        <f>[1]Acumulado.!K195</f>
        <v>890495.17451360461</v>
      </c>
      <c r="J57" s="28">
        <f>[1]Acumulado.!L195</f>
        <v>0</v>
      </c>
      <c r="K57" s="28">
        <f>[1]Acumulado.!M195</f>
        <v>0</v>
      </c>
      <c r="L57" s="28">
        <f>[1]Acumulado.!N195</f>
        <v>0</v>
      </c>
      <c r="M57" s="28">
        <f>[1]Acumulado.!O195</f>
        <v>2639525.7031589341</v>
      </c>
      <c r="N57" s="20">
        <f>SUM(B57:M57)</f>
        <v>24254949.002262138</v>
      </c>
    </row>
    <row r="58" spans="1:14" ht="18.75" customHeight="1" x14ac:dyDescent="0.25">
      <c r="A58" s="27" t="s">
        <v>50</v>
      </c>
      <c r="B58" s="28">
        <f>[1]Acumulado.!B214</f>
        <v>19369104.491040792</v>
      </c>
      <c r="C58" s="28">
        <f>[1]Acumulado.!D214</f>
        <v>3832059.5534018646</v>
      </c>
      <c r="D58" s="28">
        <f>[1]Acumulado.!F214</f>
        <v>0</v>
      </c>
      <c r="E58" s="28">
        <f>[1]Acumulado.!G214</f>
        <v>0</v>
      </c>
      <c r="F58" s="28">
        <f>[1]Acumulado.!H214</f>
        <v>529117.44030453369</v>
      </c>
      <c r="G58" s="28">
        <f>[1]Acumulado.!I214</f>
        <v>326266.67585108458</v>
      </c>
      <c r="H58" s="28">
        <f>[1]Acumulado.!J214</f>
        <v>0</v>
      </c>
      <c r="I58" s="28">
        <f>[1]Acumulado.!K214</f>
        <v>832826.42898871296</v>
      </c>
      <c r="J58" s="28">
        <f>[1]Acumulado.!L214</f>
        <v>0</v>
      </c>
      <c r="K58" s="28">
        <f>[1]Acumulado.!M214</f>
        <v>0</v>
      </c>
      <c r="L58" s="28">
        <f>[1]Acumulado.!N214</f>
        <v>0</v>
      </c>
      <c r="M58" s="28">
        <f>[1]Acumulado.!O214</f>
        <v>385846.58532416791</v>
      </c>
      <c r="N58" s="20">
        <f>SUM(B58:M58)</f>
        <v>25275221.174911156</v>
      </c>
    </row>
    <row r="59" spans="1:14" ht="18.75" customHeight="1" x14ac:dyDescent="0.25">
      <c r="A59" s="24" t="s">
        <v>51</v>
      </c>
      <c r="B59" s="25">
        <f t="shared" ref="B59:N59" si="10">SUM(B56:B58)</f>
        <v>44766002.721967354</v>
      </c>
      <c r="C59" s="25">
        <f t="shared" si="10"/>
        <v>9175918.9159141816</v>
      </c>
      <c r="D59" s="25">
        <f t="shared" si="10"/>
        <v>0</v>
      </c>
      <c r="E59" s="25">
        <f t="shared" si="10"/>
        <v>74</v>
      </c>
      <c r="F59" s="25">
        <f t="shared" si="10"/>
        <v>1665447.511581711</v>
      </c>
      <c r="G59" s="25">
        <f t="shared" si="10"/>
        <v>2069112.1254289299</v>
      </c>
      <c r="H59" s="25">
        <f t="shared" si="10"/>
        <v>261004.06422074031</v>
      </c>
      <c r="I59" s="25">
        <f t="shared" si="10"/>
        <v>1849528.5427568029</v>
      </c>
      <c r="J59" s="25">
        <f t="shared" si="10"/>
        <v>0</v>
      </c>
      <c r="K59" s="25">
        <f t="shared" si="10"/>
        <v>0</v>
      </c>
      <c r="L59" s="25">
        <f t="shared" si="10"/>
        <v>0</v>
      </c>
      <c r="M59" s="25">
        <f t="shared" si="10"/>
        <v>5856722.9335655309</v>
      </c>
      <c r="N59" s="25">
        <f t="shared" si="10"/>
        <v>65643810.815435253</v>
      </c>
    </row>
    <row r="62" spans="1:14" x14ac:dyDescent="0.25">
      <c r="A62" s="29" t="s">
        <v>45</v>
      </c>
      <c r="B62" s="3"/>
      <c r="C62" s="4"/>
      <c r="D62" s="5"/>
      <c r="E62" s="6" t="s">
        <v>3</v>
      </c>
      <c r="F62" s="4" t="s">
        <v>3</v>
      </c>
      <c r="G62" s="5"/>
      <c r="H62" s="6"/>
      <c r="I62" s="6" t="s">
        <v>4</v>
      </c>
      <c r="J62" s="36" t="s">
        <v>5</v>
      </c>
      <c r="K62" s="5" t="s">
        <v>6</v>
      </c>
      <c r="L62" s="29" t="s">
        <v>7</v>
      </c>
      <c r="M62" s="29" t="s">
        <v>8</v>
      </c>
      <c r="N62" s="29" t="s">
        <v>9</v>
      </c>
    </row>
    <row r="63" spans="1:14" x14ac:dyDescent="0.25">
      <c r="A63" s="30"/>
      <c r="B63" s="7" t="s">
        <v>10</v>
      </c>
      <c r="C63" s="8" t="s">
        <v>11</v>
      </c>
      <c r="D63" s="9" t="s">
        <v>12</v>
      </c>
      <c r="E63" s="10" t="s">
        <v>13</v>
      </c>
      <c r="F63" s="8" t="s">
        <v>14</v>
      </c>
      <c r="G63" s="9" t="s">
        <v>6</v>
      </c>
      <c r="H63" s="10"/>
      <c r="I63" s="10" t="s">
        <v>15</v>
      </c>
      <c r="J63" s="37"/>
      <c r="K63" s="9" t="s">
        <v>16</v>
      </c>
      <c r="L63" s="30"/>
      <c r="M63" s="30"/>
      <c r="N63" s="30"/>
    </row>
    <row r="64" spans="1:14" x14ac:dyDescent="0.25">
      <c r="A64" s="30"/>
      <c r="B64" s="7" t="s">
        <v>17</v>
      </c>
      <c r="C64" s="8" t="s">
        <v>18</v>
      </c>
      <c r="D64" s="9" t="s">
        <v>13</v>
      </c>
      <c r="E64" s="10" t="s">
        <v>19</v>
      </c>
      <c r="F64" s="8" t="s">
        <v>20</v>
      </c>
      <c r="G64" s="9" t="s">
        <v>21</v>
      </c>
      <c r="H64" s="10" t="s">
        <v>53</v>
      </c>
      <c r="I64" s="10" t="s">
        <v>22</v>
      </c>
      <c r="J64" s="37"/>
      <c r="K64" s="9" t="s">
        <v>23</v>
      </c>
      <c r="L64" s="30"/>
      <c r="M64" s="30"/>
      <c r="N64" s="30"/>
    </row>
    <row r="65" spans="1:14" x14ac:dyDescent="0.25">
      <c r="A65" s="30"/>
      <c r="B65" s="7" t="s">
        <v>24</v>
      </c>
      <c r="C65" s="8" t="s">
        <v>25</v>
      </c>
      <c r="D65" s="9" t="s">
        <v>26</v>
      </c>
      <c r="E65" s="10" t="s">
        <v>27</v>
      </c>
      <c r="F65" s="8" t="s">
        <v>28</v>
      </c>
      <c r="G65" s="9" t="s">
        <v>29</v>
      </c>
      <c r="H65" s="10" t="s">
        <v>54</v>
      </c>
      <c r="I65" s="10" t="s">
        <v>30</v>
      </c>
      <c r="J65" s="37"/>
      <c r="K65" s="9" t="s">
        <v>13</v>
      </c>
      <c r="L65" s="30"/>
      <c r="M65" s="30"/>
      <c r="N65" s="30"/>
    </row>
    <row r="66" spans="1:14" x14ac:dyDescent="0.25">
      <c r="A66" s="30"/>
      <c r="B66" s="7"/>
      <c r="C66" s="11"/>
      <c r="D66" s="9" t="s">
        <v>31</v>
      </c>
      <c r="E66" s="10" t="s">
        <v>32</v>
      </c>
      <c r="F66" s="8" t="s">
        <v>33</v>
      </c>
      <c r="G66" s="9" t="s">
        <v>34</v>
      </c>
      <c r="H66" s="10"/>
      <c r="I66" s="10" t="s">
        <v>35</v>
      </c>
      <c r="J66" s="37"/>
      <c r="K66" s="9" t="s">
        <v>26</v>
      </c>
      <c r="L66" s="30"/>
      <c r="M66" s="30"/>
      <c r="N66" s="30"/>
    </row>
    <row r="67" spans="1:14" x14ac:dyDescent="0.25">
      <c r="A67" s="31"/>
      <c r="B67" s="12"/>
      <c r="C67" s="13"/>
      <c r="D67" s="14"/>
      <c r="E67" s="15"/>
      <c r="F67" s="13"/>
      <c r="G67" s="14"/>
      <c r="H67" s="15"/>
      <c r="I67" s="16" t="s">
        <v>36</v>
      </c>
      <c r="J67" s="38"/>
      <c r="K67" s="17" t="s">
        <v>31</v>
      </c>
      <c r="L67" s="31"/>
      <c r="M67" s="31"/>
      <c r="N67" s="31"/>
    </row>
    <row r="68" spans="1:14" ht="18.75" customHeight="1" x14ac:dyDescent="0.25">
      <c r="A68" s="27" t="s">
        <v>48</v>
      </c>
      <c r="B68" s="28">
        <f>[1]Acumulado.!B177</f>
        <v>23564756.87469735</v>
      </c>
      <c r="C68" s="28">
        <f>[1]Acumulado.!D177</f>
        <v>4509400.2199614495</v>
      </c>
      <c r="D68" s="28">
        <f>[1]Acumulado.!F177</f>
        <v>256368</v>
      </c>
      <c r="E68" s="28">
        <f>[1]Acumulado.!G177</f>
        <v>0</v>
      </c>
      <c r="F68" s="28">
        <f>[1]Acumulado.!H177</f>
        <v>1566387.596214978</v>
      </c>
      <c r="G68" s="28">
        <f>[1]Acumulado.!I177</f>
        <v>3155354.0153378393</v>
      </c>
      <c r="H68" s="28">
        <f>[1]Acumulado.!J177</f>
        <v>581372.69690394355</v>
      </c>
      <c r="I68" s="28">
        <f>[1]Acumulado.!K177</f>
        <v>781397.45764152578</v>
      </c>
      <c r="J68" s="28">
        <f>[1]Acumulado.!L177</f>
        <v>0</v>
      </c>
      <c r="K68" s="28">
        <f>[1]Acumulado.!M177</f>
        <v>12408.957752480392</v>
      </c>
      <c r="L68" s="28">
        <f>[1]Acumulado.!N177</f>
        <v>0</v>
      </c>
      <c r="M68" s="28">
        <f>[1]Acumulado.!O177</f>
        <v>5295618.7233366482</v>
      </c>
      <c r="N68" s="20">
        <f>SUM(B68:M68)</f>
        <v>39723064.541846216</v>
      </c>
    </row>
    <row r="69" spans="1:14" ht="18.75" customHeight="1" x14ac:dyDescent="0.25">
      <c r="A69" s="27" t="s">
        <v>49</v>
      </c>
      <c r="B69" s="28">
        <f>[1]Acumulado.!B196</f>
        <v>43946466.096207291</v>
      </c>
      <c r="C69" s="28">
        <f>[1]Acumulado.!D196</f>
        <v>7393762.8159660921</v>
      </c>
      <c r="D69" s="28">
        <f>[1]Acumulado.!F196</f>
        <v>95710</v>
      </c>
      <c r="E69" s="28">
        <f>[1]Acumulado.!G196</f>
        <v>322</v>
      </c>
      <c r="F69" s="28">
        <f>[1]Acumulado.!H196</f>
        <v>1454258.1579629583</v>
      </c>
      <c r="G69" s="28">
        <f>[1]Acumulado.!I196</f>
        <v>726741.69965801237</v>
      </c>
      <c r="H69" s="28">
        <f>[1]Acumulado.!J196</f>
        <v>0</v>
      </c>
      <c r="I69" s="28">
        <f>[1]Acumulado.!K196</f>
        <v>5513410.5106843272</v>
      </c>
      <c r="J69" s="28">
        <f>[1]Acumulado.!L196</f>
        <v>0</v>
      </c>
      <c r="K69" s="28">
        <f>[1]Acumulado.!M196</f>
        <v>12408.957752480392</v>
      </c>
      <c r="L69" s="28">
        <f>[1]Acumulado.!N196</f>
        <v>0</v>
      </c>
      <c r="M69" s="28">
        <f>[1]Acumulado.!O196</f>
        <v>4936838.804707584</v>
      </c>
      <c r="N69" s="20">
        <f>SUM(B69:M69)</f>
        <v>64079919.042938747</v>
      </c>
    </row>
    <row r="70" spans="1:14" ht="18.75" customHeight="1" x14ac:dyDescent="0.25">
      <c r="A70" s="27" t="s">
        <v>50</v>
      </c>
      <c r="B70" s="28">
        <f>[1]Acumulado.!B215</f>
        <v>51487859.665046126</v>
      </c>
      <c r="C70" s="28">
        <f>[1]Acumulado.!D215</f>
        <v>8535709.2193537205</v>
      </c>
      <c r="D70" s="28">
        <f>[1]Acumulado.!F215</f>
        <v>267622</v>
      </c>
      <c r="E70" s="28">
        <f>[1]Acumulado.!G215</f>
        <v>417</v>
      </c>
      <c r="F70" s="28">
        <f>[1]Acumulado.!H215</f>
        <v>1406524.7324846433</v>
      </c>
      <c r="G70" s="28">
        <f>[1]Acumulado.!I215</f>
        <v>726741.69965801237</v>
      </c>
      <c r="H70" s="28">
        <f>[1]Acumulado.!J215</f>
        <v>0</v>
      </c>
      <c r="I70" s="28">
        <f>[1]Acumulado.!K215</f>
        <v>5156360.324658799</v>
      </c>
      <c r="J70" s="28">
        <f>[1]Acumulado.!L215</f>
        <v>0</v>
      </c>
      <c r="K70" s="28">
        <f>[1]Acumulado.!M215</f>
        <v>12408.957752480392</v>
      </c>
      <c r="L70" s="28">
        <f>[1]Acumulado.!N215</f>
        <v>0</v>
      </c>
      <c r="M70" s="28">
        <f>[1]Acumulado.!O215</f>
        <v>721668.43945204432</v>
      </c>
      <c r="N70" s="20">
        <f>SUM(B70:M70)</f>
        <v>68315312.038405821</v>
      </c>
    </row>
    <row r="71" spans="1:14" ht="18.75" customHeight="1" x14ac:dyDescent="0.25">
      <c r="A71" s="24" t="s">
        <v>51</v>
      </c>
      <c r="B71" s="25">
        <f t="shared" ref="B71:H71" si="11">SUM(B68:B70)</f>
        <v>118999082.63595077</v>
      </c>
      <c r="C71" s="25">
        <f t="shared" si="11"/>
        <v>20438872.255281262</v>
      </c>
      <c r="D71" s="25">
        <f t="shared" si="11"/>
        <v>619700</v>
      </c>
      <c r="E71" s="25">
        <f t="shared" si="11"/>
        <v>739</v>
      </c>
      <c r="F71" s="25">
        <f t="shared" si="11"/>
        <v>4427170.4866625797</v>
      </c>
      <c r="G71" s="25">
        <f t="shared" si="11"/>
        <v>4608837.4146538638</v>
      </c>
      <c r="H71" s="25">
        <f t="shared" si="11"/>
        <v>581372.69690394355</v>
      </c>
      <c r="I71" s="25">
        <f>SUM(I68:I70)</f>
        <v>11451168.292984653</v>
      </c>
      <c r="J71" s="25">
        <f>SUM(J68:J70)</f>
        <v>0</v>
      </c>
      <c r="K71" s="25">
        <f>SUM(K68:K70)</f>
        <v>37226.873257441177</v>
      </c>
      <c r="L71" s="25">
        <f t="shared" ref="L71:M71" si="12">SUM(L68:L70)</f>
        <v>0</v>
      </c>
      <c r="M71" s="25">
        <f t="shared" si="12"/>
        <v>10954125.967496276</v>
      </c>
      <c r="N71" s="25">
        <f>SUM(N68:N70)</f>
        <v>172118295.62319076</v>
      </c>
    </row>
    <row r="74" spans="1:14" ht="15" customHeight="1" x14ac:dyDescent="0.25">
      <c r="A74" s="29" t="s">
        <v>46</v>
      </c>
      <c r="B74" s="3"/>
      <c r="C74" s="4"/>
      <c r="D74" s="5"/>
      <c r="E74" s="6" t="s">
        <v>3</v>
      </c>
      <c r="F74" s="4" t="s">
        <v>3</v>
      </c>
      <c r="G74" s="5"/>
      <c r="H74" s="6"/>
      <c r="I74" s="6" t="s">
        <v>4</v>
      </c>
      <c r="J74" s="32" t="s">
        <v>52</v>
      </c>
      <c r="K74" s="5" t="s">
        <v>6</v>
      </c>
      <c r="L74" s="29" t="s">
        <v>7</v>
      </c>
      <c r="M74" s="29" t="s">
        <v>8</v>
      </c>
      <c r="N74" s="29" t="s">
        <v>9</v>
      </c>
    </row>
    <row r="75" spans="1:14" x14ac:dyDescent="0.25">
      <c r="A75" s="30"/>
      <c r="B75" s="7" t="s">
        <v>10</v>
      </c>
      <c r="C75" s="8" t="s">
        <v>11</v>
      </c>
      <c r="D75" s="9" t="s">
        <v>12</v>
      </c>
      <c r="E75" s="10" t="s">
        <v>13</v>
      </c>
      <c r="F75" s="8" t="s">
        <v>14</v>
      </c>
      <c r="G75" s="9" t="s">
        <v>6</v>
      </c>
      <c r="H75" s="10"/>
      <c r="I75" s="10" t="s">
        <v>15</v>
      </c>
      <c r="J75" s="33"/>
      <c r="K75" s="9" t="s">
        <v>16</v>
      </c>
      <c r="L75" s="30"/>
      <c r="M75" s="30"/>
      <c r="N75" s="30"/>
    </row>
    <row r="76" spans="1:14" x14ac:dyDescent="0.25">
      <c r="A76" s="30"/>
      <c r="B76" s="7" t="s">
        <v>17</v>
      </c>
      <c r="C76" s="8" t="s">
        <v>18</v>
      </c>
      <c r="D76" s="9" t="s">
        <v>13</v>
      </c>
      <c r="E76" s="10" t="s">
        <v>19</v>
      </c>
      <c r="F76" s="8" t="s">
        <v>20</v>
      </c>
      <c r="G76" s="9" t="s">
        <v>21</v>
      </c>
      <c r="H76" s="10" t="s">
        <v>53</v>
      </c>
      <c r="I76" s="10" t="s">
        <v>22</v>
      </c>
      <c r="J76" s="33"/>
      <c r="K76" s="9" t="s">
        <v>23</v>
      </c>
      <c r="L76" s="30"/>
      <c r="M76" s="30"/>
      <c r="N76" s="30"/>
    </row>
    <row r="77" spans="1:14" x14ac:dyDescent="0.25">
      <c r="A77" s="30"/>
      <c r="B77" s="7" t="s">
        <v>24</v>
      </c>
      <c r="C77" s="8" t="s">
        <v>25</v>
      </c>
      <c r="D77" s="9" t="s">
        <v>26</v>
      </c>
      <c r="E77" s="10" t="s">
        <v>27</v>
      </c>
      <c r="F77" s="8" t="s">
        <v>28</v>
      </c>
      <c r="G77" s="9" t="s">
        <v>29</v>
      </c>
      <c r="H77" s="10" t="s">
        <v>54</v>
      </c>
      <c r="I77" s="10" t="s">
        <v>30</v>
      </c>
      <c r="J77" s="33"/>
      <c r="K77" s="9" t="s">
        <v>13</v>
      </c>
      <c r="L77" s="30"/>
      <c r="M77" s="30"/>
      <c r="N77" s="30"/>
    </row>
    <row r="78" spans="1:14" x14ac:dyDescent="0.25">
      <c r="A78" s="30"/>
      <c r="B78" s="7"/>
      <c r="C78" s="11"/>
      <c r="D78" s="9" t="s">
        <v>31</v>
      </c>
      <c r="E78" s="10" t="s">
        <v>32</v>
      </c>
      <c r="F78" s="8" t="s">
        <v>33</v>
      </c>
      <c r="G78" s="9" t="s">
        <v>34</v>
      </c>
      <c r="H78" s="10"/>
      <c r="I78" s="10" t="s">
        <v>35</v>
      </c>
      <c r="J78" s="33"/>
      <c r="K78" s="9" t="s">
        <v>26</v>
      </c>
      <c r="L78" s="30"/>
      <c r="M78" s="30"/>
      <c r="N78" s="30"/>
    </row>
    <row r="79" spans="1:14" x14ac:dyDescent="0.25">
      <c r="A79" s="31"/>
      <c r="B79" s="12"/>
      <c r="C79" s="13"/>
      <c r="D79" s="14"/>
      <c r="E79" s="15"/>
      <c r="F79" s="13"/>
      <c r="G79" s="14"/>
      <c r="H79" s="15"/>
      <c r="I79" s="16" t="s">
        <v>36</v>
      </c>
      <c r="J79" s="34"/>
      <c r="K79" s="17" t="s">
        <v>31</v>
      </c>
      <c r="L79" s="31"/>
      <c r="M79" s="31"/>
      <c r="N79" s="31"/>
    </row>
    <row r="80" spans="1:14" ht="18.75" customHeight="1" x14ac:dyDescent="0.25">
      <c r="A80" s="27" t="s">
        <v>48</v>
      </c>
      <c r="B80" s="28">
        <f>[1]Acumulado.!B178</f>
        <v>5298093.8771383502</v>
      </c>
      <c r="C80" s="28">
        <f>[1]Acumulado.!D178</f>
        <v>1798234.0937629091</v>
      </c>
      <c r="D80" s="28">
        <f>[1]Acumulado.!F178</f>
        <v>0</v>
      </c>
      <c r="E80" s="28">
        <f>[1]Acumulado.!G178</f>
        <v>0</v>
      </c>
      <c r="F80" s="28">
        <f>[1]Acumulado.!H178</f>
        <v>352172.89008582733</v>
      </c>
      <c r="G80" s="28">
        <f>[1]Acumulado.!I178</f>
        <v>1258274.912737886</v>
      </c>
      <c r="H80" s="28">
        <f>[1]Acumulado.!J178</f>
        <v>231836.64207221309</v>
      </c>
      <c r="I80" s="28">
        <f>[1]Acumulado.!K178</f>
        <v>35923.715686805161</v>
      </c>
      <c r="J80" s="28">
        <f>[1]Acumulado.!L178</f>
        <v>0</v>
      </c>
      <c r="K80" s="28">
        <f>[1]Acumulado.!M178</f>
        <v>0</v>
      </c>
      <c r="L80" s="28">
        <f>[1]Acumulado.!N178</f>
        <v>0</v>
      </c>
      <c r="M80" s="28">
        <f>[1]Acumulado.!O178</f>
        <v>2864626.4607957671</v>
      </c>
      <c r="N80" s="20">
        <f>SUM(B80:M80)</f>
        <v>11839162.59227976</v>
      </c>
    </row>
    <row r="81" spans="1:14" ht="18.75" customHeight="1" x14ac:dyDescent="0.25">
      <c r="A81" s="27" t="s">
        <v>49</v>
      </c>
      <c r="B81" s="28">
        <f>[1]Acumulado.!B197</f>
        <v>9880539.1536285151</v>
      </c>
      <c r="C81" s="28">
        <f>[1]Acumulado.!D197</f>
        <v>2948444.5221809</v>
      </c>
      <c r="D81" s="28">
        <f>[1]Acumulado.!F197</f>
        <v>0</v>
      </c>
      <c r="E81" s="28">
        <f>[1]Acumulado.!G197</f>
        <v>177</v>
      </c>
      <c r="F81" s="28">
        <f>[1]Acumulado.!H197</f>
        <v>326962.6876887097</v>
      </c>
      <c r="G81" s="28">
        <f>[1]Acumulado.!I197</f>
        <v>289806.10235021776</v>
      </c>
      <c r="H81" s="28">
        <f>[1]Acumulado.!J197</f>
        <v>0</v>
      </c>
      <c r="I81" s="28">
        <f>[1]Acumulado.!K197</f>
        <v>253471.76358657939</v>
      </c>
      <c r="J81" s="28">
        <f>[1]Acumulado.!L197</f>
        <v>0</v>
      </c>
      <c r="K81" s="28">
        <f>[1]Acumulado.!M197</f>
        <v>0</v>
      </c>
      <c r="L81" s="28">
        <f>[1]Acumulado.!N197</f>
        <v>0</v>
      </c>
      <c r="M81" s="28">
        <f>[1]Acumulado.!O197</f>
        <v>2670547.0713605331</v>
      </c>
      <c r="N81" s="20">
        <f>SUM(B81:M81)</f>
        <v>16369948.300795455</v>
      </c>
    </row>
    <row r="82" spans="1:14" ht="18.75" customHeight="1" x14ac:dyDescent="0.25">
      <c r="A82" s="27" t="s">
        <v>50</v>
      </c>
      <c r="B82" s="28">
        <f>[1]Acumulado.!B216</f>
        <v>11576080.139033599</v>
      </c>
      <c r="C82" s="28">
        <f>[1]Acumulado.!D216</f>
        <v>3403823.6980481339</v>
      </c>
      <c r="D82" s="28">
        <f>[1]Acumulado.!F216</f>
        <v>0</v>
      </c>
      <c r="E82" s="28">
        <f>[1]Acumulado.!G216</f>
        <v>0</v>
      </c>
      <c r="F82" s="28">
        <f>[1]Acumulado.!H216</f>
        <v>316230.72170212033</v>
      </c>
      <c r="G82" s="28">
        <f>[1]Acumulado.!I216</f>
        <v>289806.10235021776</v>
      </c>
      <c r="H82" s="28">
        <f>[1]Acumulado.!J216</f>
        <v>0</v>
      </c>
      <c r="I82" s="28">
        <f>[1]Acumulado.!K216</f>
        <v>237056.85303975461</v>
      </c>
      <c r="J82" s="28">
        <f>[1]Acumulado.!L216</f>
        <v>0</v>
      </c>
      <c r="K82" s="28">
        <f>[1]Acumulado.!M216</f>
        <v>0</v>
      </c>
      <c r="L82" s="28">
        <f>[1]Acumulado.!N216</f>
        <v>0</v>
      </c>
      <c r="M82" s="28">
        <f>[1]Acumulado.!O216</f>
        <v>390381.29736669356</v>
      </c>
      <c r="N82" s="20">
        <f>SUM(B82:M82)</f>
        <v>16213378.81154052</v>
      </c>
    </row>
    <row r="83" spans="1:14" ht="18.75" customHeight="1" x14ac:dyDescent="0.25">
      <c r="A83" s="24" t="s">
        <v>51</v>
      </c>
      <c r="B83" s="25">
        <f t="shared" ref="B83:H83" si="13">SUM(B80:B82)</f>
        <v>26754713.169800464</v>
      </c>
      <c r="C83" s="25">
        <f t="shared" si="13"/>
        <v>8150502.3139919434</v>
      </c>
      <c r="D83" s="25">
        <f t="shared" si="13"/>
        <v>0</v>
      </c>
      <c r="E83" s="25">
        <f t="shared" si="13"/>
        <v>177</v>
      </c>
      <c r="F83" s="25">
        <f t="shared" si="13"/>
        <v>995366.2994766573</v>
      </c>
      <c r="G83" s="25">
        <f t="shared" si="13"/>
        <v>1837887.1174383215</v>
      </c>
      <c r="H83" s="25">
        <f t="shared" si="13"/>
        <v>231836.64207221309</v>
      </c>
      <c r="I83" s="25">
        <f>SUM(I80:I82)</f>
        <v>526452.33231313922</v>
      </c>
      <c r="J83" s="25">
        <f>SUM(J80:J82)</f>
        <v>0</v>
      </c>
      <c r="K83" s="25">
        <f>SUM(K80:K82)</f>
        <v>0</v>
      </c>
      <c r="L83" s="25">
        <f t="shared" ref="L83:M83" si="14">SUM(L80:L82)</f>
        <v>0</v>
      </c>
      <c r="M83" s="25">
        <f t="shared" si="14"/>
        <v>5925554.8295229934</v>
      </c>
      <c r="N83" s="25">
        <f>SUM(N80:N82)</f>
        <v>44422489.704615735</v>
      </c>
    </row>
  </sheetData>
  <mergeCells count="33">
    <mergeCell ref="A74:A79"/>
    <mergeCell ref="J74:J79"/>
    <mergeCell ref="A38:A43"/>
    <mergeCell ref="J38:J43"/>
    <mergeCell ref="A26:A31"/>
    <mergeCell ref="J26:J31"/>
    <mergeCell ref="A62:A67"/>
    <mergeCell ref="J62:J67"/>
    <mergeCell ref="A50:A55"/>
    <mergeCell ref="J50:J55"/>
    <mergeCell ref="A9:A14"/>
    <mergeCell ref="J9:J14"/>
    <mergeCell ref="A5:N5"/>
    <mergeCell ref="A6:N6"/>
    <mergeCell ref="A7:N7"/>
    <mergeCell ref="L9:L14"/>
    <mergeCell ref="M9:M14"/>
    <mergeCell ref="N9:N14"/>
    <mergeCell ref="L26:L31"/>
    <mergeCell ref="M26:M31"/>
    <mergeCell ref="N26:N31"/>
    <mergeCell ref="L38:L43"/>
    <mergeCell ref="M38:M43"/>
    <mergeCell ref="N38:N43"/>
    <mergeCell ref="L74:L79"/>
    <mergeCell ref="M74:M79"/>
    <mergeCell ref="N74:N79"/>
    <mergeCell ref="L50:L55"/>
    <mergeCell ref="M50:M55"/>
    <mergeCell ref="N50:N55"/>
    <mergeCell ref="L62:L67"/>
    <mergeCell ref="M62:M67"/>
    <mergeCell ref="N62:N67"/>
  </mergeCells>
  <pageMargins left="0.2" right="0.12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José Miguel Cota Silva</dc:creator>
  <cp:lastModifiedBy>Lic. José Miguel Cota Silva</cp:lastModifiedBy>
  <cp:lastPrinted>2025-01-07T21:29:40Z</cp:lastPrinted>
  <dcterms:created xsi:type="dcterms:W3CDTF">2024-10-03T16:58:02Z</dcterms:created>
  <dcterms:modified xsi:type="dcterms:W3CDTF">2025-01-07T21:32:54Z</dcterms:modified>
</cp:coreProperties>
</file>