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d.docs.live.net/d6a94b5f6d9c58a1/MIS DOCUMENTOS 2024/ANEXOS 2024/"/>
    </mc:Choice>
  </mc:AlternateContent>
  <xr:revisionPtr revIDLastSave="1" documentId="8_{F2A711E3-8CA5-4866-A37E-DFEDCA5B802C}" xr6:coauthVersionLast="47" xr6:coauthVersionMax="47" xr10:uidLastSave="{13EC42E3-C2C1-4FF0-AFE5-AAEDE5C69AB7}"/>
  <bookViews>
    <workbookView xWindow="-120" yWindow="-120" windowWidth="29040" windowHeight="15720" firstSheet="2" activeTab="2" xr2:uid="{00000000-000D-0000-FFFF-FFFF00000000}"/>
  </bookViews>
  <sheets>
    <sheet name="Hoja2" sheetId="3" state="hidden" r:id="rId1"/>
    <sheet name="Hoja3" sheetId="4" state="hidden" r:id="rId2"/>
    <sheet name="1er trimestre 2024" sheetId="1" r:id="rId3"/>
    <sheet name="2do trimestre 2024" sheetId="5" state="hidden" r:id="rId4"/>
    <sheet name="3er trimestre 2024 " sheetId="6" state="hidden" r:id="rId5"/>
    <sheet name="4to trimestre 2024" sheetId="8" state="hidden" r:id="rId6"/>
    <sheet name="Acumulado." sheetId="2" state="hidden" r:id="rId7"/>
  </sheets>
  <definedNames>
    <definedName name="_xlnm.Print_Area" localSheetId="2">'1er trimestre 2024'!$A$1:$M$83</definedName>
    <definedName name="_xlnm.Print_Area" localSheetId="6">Acumulado.!$A$1:$P$233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" i="1" l="1"/>
  <c r="R26" i="2"/>
  <c r="R27" i="2"/>
  <c r="R28" i="2"/>
  <c r="R29" i="2"/>
  <c r="R25" i="2"/>
  <c r="H35" i="2" l="1"/>
  <c r="I35" i="2"/>
  <c r="J17" i="2" l="1"/>
  <c r="E17" i="2"/>
  <c r="C17" i="2"/>
  <c r="J80" i="8" l="1"/>
  <c r="J81" i="8"/>
  <c r="J82" i="8"/>
  <c r="E82" i="8"/>
  <c r="E81" i="8"/>
  <c r="E80" i="8"/>
  <c r="C82" i="8"/>
  <c r="C81" i="8"/>
  <c r="C80" i="8"/>
  <c r="C69" i="8"/>
  <c r="J70" i="8"/>
  <c r="J69" i="8"/>
  <c r="J68" i="8"/>
  <c r="E70" i="8"/>
  <c r="E69" i="8"/>
  <c r="E68" i="8"/>
  <c r="C70" i="8"/>
  <c r="C68" i="8"/>
  <c r="J58" i="8"/>
  <c r="J57" i="8"/>
  <c r="J56" i="8"/>
  <c r="E58" i="8"/>
  <c r="E57" i="8"/>
  <c r="E56" i="8"/>
  <c r="C58" i="8"/>
  <c r="C57" i="8"/>
  <c r="C56" i="8"/>
  <c r="I46" i="8"/>
  <c r="E46" i="8"/>
  <c r="J45" i="8"/>
  <c r="E45" i="8"/>
  <c r="J46" i="8"/>
  <c r="J44" i="8"/>
  <c r="E44" i="8"/>
  <c r="C46" i="8"/>
  <c r="C45" i="8"/>
  <c r="C44" i="8"/>
  <c r="E33" i="8"/>
  <c r="E34" i="8"/>
  <c r="J34" i="8"/>
  <c r="J33" i="8"/>
  <c r="J32" i="8"/>
  <c r="E32" i="8"/>
  <c r="C34" i="8"/>
  <c r="C33" i="8"/>
  <c r="C32" i="8"/>
  <c r="C217" i="2"/>
  <c r="D217" i="2"/>
  <c r="E217" i="2"/>
  <c r="F217" i="2"/>
  <c r="G217" i="2"/>
  <c r="H217" i="2"/>
  <c r="I217" i="2"/>
  <c r="J217" i="2"/>
  <c r="K217" i="2"/>
  <c r="L217" i="2"/>
  <c r="L198" i="2"/>
  <c r="J198" i="2"/>
  <c r="E198" i="2"/>
  <c r="C198" i="2"/>
  <c r="J179" i="2" l="1"/>
  <c r="E179" i="2"/>
  <c r="C179" i="2"/>
  <c r="E81" i="6" l="1"/>
  <c r="J81" i="6"/>
  <c r="C81" i="6"/>
  <c r="J69" i="6"/>
  <c r="E69" i="6"/>
  <c r="C69" i="6"/>
  <c r="J57" i="6"/>
  <c r="E57" i="6"/>
  <c r="C57" i="6"/>
  <c r="E45" i="6"/>
  <c r="J45" i="6"/>
  <c r="C45" i="6"/>
  <c r="J33" i="6"/>
  <c r="E33" i="6"/>
  <c r="C33" i="6"/>
  <c r="J143" i="2" l="1"/>
  <c r="E143" i="2"/>
  <c r="C143" i="2"/>
  <c r="P142" i="2"/>
  <c r="P141" i="2"/>
  <c r="P140" i="2"/>
  <c r="P139" i="2"/>
  <c r="P138" i="2"/>
  <c r="C44" i="6" l="1"/>
  <c r="C125" i="2"/>
  <c r="D125" i="2"/>
  <c r="E125" i="2"/>
  <c r="F125" i="2"/>
  <c r="G125" i="2"/>
  <c r="H125" i="2"/>
  <c r="I125" i="2"/>
  <c r="J125" i="2"/>
  <c r="K125" i="2"/>
  <c r="L125" i="2"/>
  <c r="M125" i="2"/>
  <c r="B125" i="2"/>
  <c r="J80" i="6"/>
  <c r="E80" i="6"/>
  <c r="C80" i="6"/>
  <c r="J68" i="6"/>
  <c r="E68" i="6"/>
  <c r="C68" i="6"/>
  <c r="J56" i="6"/>
  <c r="E56" i="6"/>
  <c r="C56" i="6"/>
  <c r="J44" i="6"/>
  <c r="E44" i="6"/>
  <c r="J32" i="6"/>
  <c r="E32" i="6"/>
  <c r="C32" i="6"/>
  <c r="J228" i="2" l="1"/>
  <c r="J229" i="2"/>
  <c r="J230" i="2"/>
  <c r="J231" i="2"/>
  <c r="J232" i="2"/>
  <c r="E228" i="2"/>
  <c r="E229" i="2"/>
  <c r="E230" i="2"/>
  <c r="E231" i="2"/>
  <c r="E232" i="2"/>
  <c r="C228" i="2"/>
  <c r="C229" i="2"/>
  <c r="C230" i="2"/>
  <c r="C231" i="2"/>
  <c r="C232" i="2"/>
  <c r="L107" i="2"/>
  <c r="L89" i="2"/>
  <c r="F287" i="2"/>
  <c r="G287" i="2"/>
  <c r="K288" i="2"/>
  <c r="L80" i="5"/>
  <c r="L81" i="5"/>
  <c r="L82" i="5"/>
  <c r="L68" i="5"/>
  <c r="L69" i="5"/>
  <c r="L70" i="5"/>
  <c r="L56" i="5"/>
  <c r="L57" i="5"/>
  <c r="L58" i="5"/>
  <c r="L44" i="5"/>
  <c r="L45" i="5"/>
  <c r="L46" i="5"/>
  <c r="L32" i="5"/>
  <c r="L33" i="5"/>
  <c r="L34" i="5"/>
  <c r="D286" i="2"/>
  <c r="F286" i="2"/>
  <c r="G286" i="2"/>
  <c r="H286" i="2"/>
  <c r="I286" i="2"/>
  <c r="K286" i="2"/>
  <c r="L286" i="2"/>
  <c r="M286" i="2"/>
  <c r="N286" i="2"/>
  <c r="O286" i="2"/>
  <c r="D287" i="2"/>
  <c r="H287" i="2"/>
  <c r="I287" i="2"/>
  <c r="K287" i="2"/>
  <c r="L287" i="2"/>
  <c r="M287" i="2"/>
  <c r="N287" i="2"/>
  <c r="O287" i="2"/>
  <c r="D288" i="2"/>
  <c r="F288" i="2"/>
  <c r="G288" i="2"/>
  <c r="H288" i="2"/>
  <c r="I288" i="2"/>
  <c r="L288" i="2"/>
  <c r="M288" i="2"/>
  <c r="N288" i="2"/>
  <c r="O288" i="2"/>
  <c r="D289" i="2"/>
  <c r="F289" i="2"/>
  <c r="G289" i="2"/>
  <c r="H289" i="2"/>
  <c r="I289" i="2"/>
  <c r="K289" i="2"/>
  <c r="L289" i="2"/>
  <c r="M289" i="2"/>
  <c r="N289" i="2"/>
  <c r="O289" i="2"/>
  <c r="B286" i="2"/>
  <c r="B287" i="2"/>
  <c r="B288" i="2"/>
  <c r="B289" i="2"/>
  <c r="N80" i="5"/>
  <c r="N81" i="5"/>
  <c r="N82" i="5"/>
  <c r="N68" i="5"/>
  <c r="N69" i="5"/>
  <c r="N70" i="5"/>
  <c r="N56" i="5"/>
  <c r="N57" i="5"/>
  <c r="N58" i="5"/>
  <c r="N44" i="5"/>
  <c r="N45" i="5"/>
  <c r="N46" i="5"/>
  <c r="N32" i="5"/>
  <c r="N33" i="5"/>
  <c r="N34" i="5"/>
  <c r="J233" i="2" l="1"/>
  <c r="E233" i="2"/>
  <c r="C233" i="2"/>
  <c r="L47" i="5"/>
  <c r="L16" i="5" s="1"/>
  <c r="L83" i="5"/>
  <c r="L19" i="5" s="1"/>
  <c r="L59" i="5"/>
  <c r="L17" i="5" s="1"/>
  <c r="L71" i="5"/>
  <c r="L18" i="5" s="1"/>
  <c r="L35" i="5"/>
  <c r="L15" i="5" s="1"/>
  <c r="N83" i="5"/>
  <c r="N19" i="5" s="1"/>
  <c r="N71" i="5"/>
  <c r="N18" i="5" s="1"/>
  <c r="N59" i="5"/>
  <c r="N17" i="5" s="1"/>
  <c r="N47" i="5"/>
  <c r="N16" i="5" s="1"/>
  <c r="N35" i="5"/>
  <c r="N15" i="5" s="1"/>
  <c r="P88" i="2"/>
  <c r="P86" i="2"/>
  <c r="P85" i="2"/>
  <c r="P84" i="2"/>
  <c r="L71" i="2"/>
  <c r="L20" i="5" l="1"/>
  <c r="N20" i="5"/>
  <c r="L53" i="2" l="1"/>
  <c r="L17" i="2"/>
  <c r="L35" i="2"/>
  <c r="L35" i="1" l="1"/>
  <c r="L15" i="1" s="1"/>
  <c r="L47" i="1"/>
  <c r="L16" i="1" s="1"/>
  <c r="L71" i="1"/>
  <c r="L18" i="1" s="1"/>
  <c r="L83" i="1"/>
  <c r="L19" i="1" s="1"/>
  <c r="L59" i="1"/>
  <c r="L17" i="1" s="1"/>
  <c r="I47" i="1"/>
  <c r="I16" i="1" s="1"/>
  <c r="I59" i="1"/>
  <c r="I17" i="1" s="1"/>
  <c r="I71" i="1"/>
  <c r="I18" i="1" s="1"/>
  <c r="I83" i="1"/>
  <c r="I19" i="1" s="1"/>
  <c r="I35" i="1"/>
  <c r="I15" i="1" s="1"/>
  <c r="L20" i="1" l="1"/>
  <c r="I20" i="1"/>
  <c r="L228" i="2"/>
  <c r="D80" i="8" l="1"/>
  <c r="F80" i="8"/>
  <c r="G80" i="8"/>
  <c r="H80" i="8"/>
  <c r="I80" i="8"/>
  <c r="J83" i="8"/>
  <c r="J19" i="8" s="1"/>
  <c r="K80" i="8"/>
  <c r="L80" i="8"/>
  <c r="M80" i="8"/>
  <c r="N80" i="8"/>
  <c r="O80" i="8"/>
  <c r="D81" i="8"/>
  <c r="F81" i="8"/>
  <c r="G81" i="8"/>
  <c r="H81" i="8"/>
  <c r="I81" i="8"/>
  <c r="K81" i="8"/>
  <c r="L81" i="8"/>
  <c r="M81" i="8"/>
  <c r="N81" i="8"/>
  <c r="O81" i="8"/>
  <c r="D82" i="8"/>
  <c r="F82" i="8"/>
  <c r="G82" i="8"/>
  <c r="H82" i="8"/>
  <c r="I82" i="8"/>
  <c r="K82" i="8"/>
  <c r="L82" i="8"/>
  <c r="M82" i="8"/>
  <c r="N82" i="8"/>
  <c r="O82" i="8"/>
  <c r="B82" i="8"/>
  <c r="B81" i="8"/>
  <c r="B80" i="8"/>
  <c r="D70" i="8"/>
  <c r="F70" i="8"/>
  <c r="G70" i="8"/>
  <c r="H70" i="8"/>
  <c r="I70" i="8"/>
  <c r="K70" i="8"/>
  <c r="L70" i="8"/>
  <c r="M70" i="8"/>
  <c r="N70" i="8"/>
  <c r="O70" i="8"/>
  <c r="B70" i="8"/>
  <c r="C71" i="8"/>
  <c r="C18" i="8" s="1"/>
  <c r="D68" i="8"/>
  <c r="F68" i="8"/>
  <c r="G68" i="8"/>
  <c r="H68" i="8"/>
  <c r="I68" i="8"/>
  <c r="K68" i="8"/>
  <c r="L68" i="8"/>
  <c r="M68" i="8"/>
  <c r="N68" i="8"/>
  <c r="O68" i="8"/>
  <c r="D69" i="8"/>
  <c r="F69" i="8"/>
  <c r="G69" i="8"/>
  <c r="H69" i="8"/>
  <c r="I69" i="8"/>
  <c r="K69" i="8"/>
  <c r="L69" i="8"/>
  <c r="M69" i="8"/>
  <c r="N69" i="8"/>
  <c r="O69" i="8"/>
  <c r="B69" i="8"/>
  <c r="B68" i="8"/>
  <c r="D56" i="8"/>
  <c r="F56" i="8"/>
  <c r="G56" i="8"/>
  <c r="H56" i="8"/>
  <c r="I56" i="8"/>
  <c r="K56" i="8"/>
  <c r="L56" i="8"/>
  <c r="M56" i="8"/>
  <c r="N56" i="8"/>
  <c r="O56" i="8"/>
  <c r="D57" i="8"/>
  <c r="F57" i="8"/>
  <c r="G57" i="8"/>
  <c r="H57" i="8"/>
  <c r="I57" i="8"/>
  <c r="K57" i="8"/>
  <c r="L57" i="8"/>
  <c r="M57" i="8"/>
  <c r="N57" i="8"/>
  <c r="O57" i="8"/>
  <c r="D58" i="8"/>
  <c r="F58" i="8"/>
  <c r="G58" i="8"/>
  <c r="H58" i="8"/>
  <c r="I58" i="8"/>
  <c r="K58" i="8"/>
  <c r="L58" i="8"/>
  <c r="M58" i="8"/>
  <c r="N58" i="8"/>
  <c r="O58" i="8"/>
  <c r="B58" i="8"/>
  <c r="B57" i="8"/>
  <c r="B56" i="8"/>
  <c r="D44" i="8"/>
  <c r="F44" i="8"/>
  <c r="G44" i="8"/>
  <c r="H44" i="8"/>
  <c r="I44" i="8"/>
  <c r="K44" i="8"/>
  <c r="L44" i="8"/>
  <c r="M44" i="8"/>
  <c r="N44" i="8"/>
  <c r="O44" i="8"/>
  <c r="D45" i="8"/>
  <c r="F45" i="8"/>
  <c r="G45" i="8"/>
  <c r="H45" i="8"/>
  <c r="I45" i="8"/>
  <c r="K45" i="8"/>
  <c r="L45" i="8"/>
  <c r="M45" i="8"/>
  <c r="N45" i="8"/>
  <c r="O45" i="8"/>
  <c r="D46" i="8"/>
  <c r="F46" i="8"/>
  <c r="G46" i="8"/>
  <c r="H46" i="8"/>
  <c r="K46" i="8"/>
  <c r="L46" i="8"/>
  <c r="M46" i="8"/>
  <c r="N46" i="8"/>
  <c r="O46" i="8"/>
  <c r="B46" i="8"/>
  <c r="B45" i="8"/>
  <c r="B44" i="8"/>
  <c r="D33" i="8"/>
  <c r="F33" i="8"/>
  <c r="G33" i="8"/>
  <c r="H33" i="8"/>
  <c r="I33" i="8"/>
  <c r="K33" i="8"/>
  <c r="L33" i="8"/>
  <c r="M33" i="8"/>
  <c r="N33" i="8"/>
  <c r="O33" i="8"/>
  <c r="D34" i="8"/>
  <c r="F34" i="8"/>
  <c r="G34" i="8"/>
  <c r="H34" i="8"/>
  <c r="I34" i="8"/>
  <c r="K34" i="8"/>
  <c r="L34" i="8"/>
  <c r="M34" i="8"/>
  <c r="N34" i="8"/>
  <c r="O34" i="8"/>
  <c r="B34" i="8"/>
  <c r="B33" i="8"/>
  <c r="D32" i="8"/>
  <c r="F32" i="8"/>
  <c r="G32" i="8"/>
  <c r="H32" i="8"/>
  <c r="I32" i="8"/>
  <c r="K32" i="8"/>
  <c r="L32" i="8"/>
  <c r="M32" i="8"/>
  <c r="N32" i="8"/>
  <c r="O32" i="8"/>
  <c r="B32" i="8"/>
  <c r="O47" i="8" l="1"/>
  <c r="O16" i="8" s="1"/>
  <c r="O59" i="8"/>
  <c r="O17" i="8" s="1"/>
  <c r="O71" i="8"/>
  <c r="O18" i="8" s="1"/>
  <c r="P82" i="8"/>
  <c r="J71" i="8"/>
  <c r="J18" i="8" s="1"/>
  <c r="O83" i="8"/>
  <c r="O19" i="8" s="1"/>
  <c r="E71" i="8"/>
  <c r="E18" i="8" s="1"/>
  <c r="O35" i="8"/>
  <c r="O15" i="8" s="1"/>
  <c r="P32" i="8"/>
  <c r="P81" i="8"/>
  <c r="E35" i="8"/>
  <c r="E15" i="8" s="1"/>
  <c r="J35" i="8"/>
  <c r="J15" i="8" s="1"/>
  <c r="C47" i="8"/>
  <c r="C16" i="8" s="1"/>
  <c r="E83" i="8"/>
  <c r="E19" i="8" s="1"/>
  <c r="E59" i="8"/>
  <c r="E17" i="8" s="1"/>
  <c r="C35" i="8"/>
  <c r="C15" i="8" s="1"/>
  <c r="J47" i="8"/>
  <c r="J16" i="8" s="1"/>
  <c r="P69" i="8"/>
  <c r="C83" i="8"/>
  <c r="C19" i="8" s="1"/>
  <c r="P80" i="8"/>
  <c r="P68" i="8"/>
  <c r="P70" i="8"/>
  <c r="E47" i="8"/>
  <c r="E16" i="8" s="1"/>
  <c r="J59" i="8"/>
  <c r="J17" i="8" s="1"/>
  <c r="P46" i="8"/>
  <c r="C59" i="8"/>
  <c r="C17" i="8" s="1"/>
  <c r="P57" i="8"/>
  <c r="P56" i="8"/>
  <c r="P58" i="8"/>
  <c r="P44" i="8"/>
  <c r="P45" i="8"/>
  <c r="P33" i="8"/>
  <c r="P34" i="8"/>
  <c r="O20" i="8" l="1"/>
  <c r="J20" i="8"/>
  <c r="C20" i="8"/>
  <c r="E20" i="8"/>
  <c r="L179" i="2"/>
  <c r="O44" i="6" l="1"/>
  <c r="O45" i="6"/>
  <c r="O46" i="6"/>
  <c r="O32" i="6"/>
  <c r="O33" i="6"/>
  <c r="O34" i="6"/>
  <c r="O56" i="6"/>
  <c r="O57" i="6"/>
  <c r="O58" i="6"/>
  <c r="O68" i="6"/>
  <c r="O69" i="6"/>
  <c r="O70" i="6"/>
  <c r="O80" i="6"/>
  <c r="O81" i="6"/>
  <c r="O82" i="6"/>
  <c r="N80" i="6"/>
  <c r="N81" i="6"/>
  <c r="N82" i="6"/>
  <c r="N44" i="6"/>
  <c r="N45" i="6"/>
  <c r="N46" i="6"/>
  <c r="N56" i="6"/>
  <c r="N57" i="6"/>
  <c r="N58" i="6"/>
  <c r="N68" i="6"/>
  <c r="N69" i="6"/>
  <c r="N70" i="6"/>
  <c r="N33" i="6"/>
  <c r="N34" i="6"/>
  <c r="N32" i="6"/>
  <c r="L80" i="6"/>
  <c r="L81" i="6"/>
  <c r="L82" i="6"/>
  <c r="L68" i="6"/>
  <c r="L69" i="6"/>
  <c r="L70" i="6"/>
  <c r="L56" i="6"/>
  <c r="L57" i="6"/>
  <c r="L58" i="6"/>
  <c r="L44" i="6"/>
  <c r="L45" i="6"/>
  <c r="L46" i="6"/>
  <c r="L32" i="6"/>
  <c r="L33" i="6"/>
  <c r="L34" i="6"/>
  <c r="L35" i="6" l="1"/>
  <c r="L15" i="6" s="1"/>
  <c r="L71" i="6"/>
  <c r="L18" i="6" s="1"/>
  <c r="O59" i="6"/>
  <c r="O17" i="6" s="1"/>
  <c r="L47" i="6"/>
  <c r="L16" i="6" s="1"/>
  <c r="L83" i="6"/>
  <c r="L19" i="6" s="1"/>
  <c r="O35" i="6"/>
  <c r="O15" i="6" s="1"/>
  <c r="O83" i="6"/>
  <c r="O19" i="6" s="1"/>
  <c r="L59" i="6"/>
  <c r="L17" i="6" s="1"/>
  <c r="O71" i="6"/>
  <c r="O18" i="6" s="1"/>
  <c r="O47" i="6"/>
  <c r="O16" i="6" s="1"/>
  <c r="O20" i="6" l="1"/>
  <c r="O88" i="6" s="1"/>
  <c r="L20" i="6"/>
  <c r="L88" i="6" s="1"/>
  <c r="L161" i="2"/>
  <c r="P157" i="2"/>
  <c r="P158" i="2"/>
  <c r="P159" i="2"/>
  <c r="P160" i="2"/>
  <c r="L229" i="2"/>
  <c r="L230" i="2"/>
  <c r="L231" i="2"/>
  <c r="L232" i="2"/>
  <c r="L143" i="2"/>
  <c r="L162" i="2" l="1"/>
  <c r="L233" i="2"/>
  <c r="O228" i="2"/>
  <c r="O229" i="2"/>
  <c r="O230" i="2"/>
  <c r="O231" i="2"/>
  <c r="O232" i="2"/>
  <c r="N232" i="2"/>
  <c r="N231" i="2"/>
  <c r="N230" i="2"/>
  <c r="N229" i="2"/>
  <c r="N228" i="2"/>
  <c r="N217" i="2"/>
  <c r="N198" i="2"/>
  <c r="N179" i="2"/>
  <c r="N161" i="2"/>
  <c r="N143" i="2"/>
  <c r="N125" i="2"/>
  <c r="N107" i="2"/>
  <c r="N89" i="2"/>
  <c r="N71" i="2"/>
  <c r="N53" i="2"/>
  <c r="N35" i="2"/>
  <c r="N17" i="2"/>
  <c r="B35" i="2"/>
  <c r="D35" i="2"/>
  <c r="F35" i="2"/>
  <c r="G35" i="2"/>
  <c r="K35" i="2"/>
  <c r="M35" i="2"/>
  <c r="O35" i="2"/>
  <c r="B35" i="8"/>
  <c r="B15" i="8" s="1"/>
  <c r="D35" i="8"/>
  <c r="D15" i="8" s="1"/>
  <c r="F35" i="8"/>
  <c r="F15" i="8" s="1"/>
  <c r="G35" i="8"/>
  <c r="G15" i="8" s="1"/>
  <c r="H35" i="8"/>
  <c r="H15" i="8" s="1"/>
  <c r="I35" i="8"/>
  <c r="I15" i="8" s="1"/>
  <c r="K35" i="8"/>
  <c r="K15" i="8" s="1"/>
  <c r="L35" i="8"/>
  <c r="L15" i="8" s="1"/>
  <c r="M35" i="8"/>
  <c r="M15" i="8" s="1"/>
  <c r="N35" i="8"/>
  <c r="N15" i="8" s="1"/>
  <c r="B47" i="8"/>
  <c r="B16" i="8" s="1"/>
  <c r="D47" i="8"/>
  <c r="D16" i="8" s="1"/>
  <c r="F47" i="8"/>
  <c r="F16" i="8" s="1"/>
  <c r="G47" i="8"/>
  <c r="G16" i="8" s="1"/>
  <c r="H47" i="8"/>
  <c r="H16" i="8" s="1"/>
  <c r="I47" i="8"/>
  <c r="I16" i="8" s="1"/>
  <c r="K47" i="8"/>
  <c r="K16" i="8" s="1"/>
  <c r="L47" i="8"/>
  <c r="L16" i="8" s="1"/>
  <c r="M47" i="8"/>
  <c r="M16" i="8" s="1"/>
  <c r="N47" i="8"/>
  <c r="N16" i="8" s="1"/>
  <c r="B59" i="8"/>
  <c r="B17" i="8" s="1"/>
  <c r="D59" i="8"/>
  <c r="D17" i="8" s="1"/>
  <c r="F59" i="8"/>
  <c r="F17" i="8" s="1"/>
  <c r="G59" i="8"/>
  <c r="G17" i="8" s="1"/>
  <c r="H59" i="8"/>
  <c r="H17" i="8" s="1"/>
  <c r="I59" i="8"/>
  <c r="I17" i="8" s="1"/>
  <c r="K59" i="8"/>
  <c r="K17" i="8" s="1"/>
  <c r="L59" i="8"/>
  <c r="L17" i="8" s="1"/>
  <c r="M59" i="8"/>
  <c r="M17" i="8" s="1"/>
  <c r="N59" i="8"/>
  <c r="N17" i="8" s="1"/>
  <c r="B71" i="8"/>
  <c r="B18" i="8" s="1"/>
  <c r="D71" i="8"/>
  <c r="D18" i="8" s="1"/>
  <c r="F71" i="8"/>
  <c r="F18" i="8" s="1"/>
  <c r="G71" i="8"/>
  <c r="G18" i="8" s="1"/>
  <c r="H71" i="8"/>
  <c r="H18" i="8" s="1"/>
  <c r="I71" i="8"/>
  <c r="I18" i="8" s="1"/>
  <c r="K71" i="8"/>
  <c r="K18" i="8" s="1"/>
  <c r="L71" i="8"/>
  <c r="L18" i="8" s="1"/>
  <c r="M71" i="8"/>
  <c r="M18" i="8" s="1"/>
  <c r="N71" i="8"/>
  <c r="N18" i="8" s="1"/>
  <c r="B83" i="8"/>
  <c r="B19" i="8" s="1"/>
  <c r="D83" i="8"/>
  <c r="D19" i="8" s="1"/>
  <c r="F83" i="8"/>
  <c r="F19" i="8" s="1"/>
  <c r="G83" i="8"/>
  <c r="G19" i="8" s="1"/>
  <c r="H83" i="8"/>
  <c r="H19" i="8" s="1"/>
  <c r="I83" i="8"/>
  <c r="I19" i="8" s="1"/>
  <c r="K83" i="8"/>
  <c r="K19" i="8" s="1"/>
  <c r="L83" i="8"/>
  <c r="L19" i="8" s="1"/>
  <c r="M83" i="8"/>
  <c r="M19" i="8" s="1"/>
  <c r="N83" i="8"/>
  <c r="N19" i="8" s="1"/>
  <c r="K229" i="2"/>
  <c r="M229" i="2"/>
  <c r="K230" i="2"/>
  <c r="M230" i="2"/>
  <c r="K231" i="2"/>
  <c r="M231" i="2"/>
  <c r="K232" i="2"/>
  <c r="M232" i="2"/>
  <c r="M228" i="2"/>
  <c r="D228" i="2"/>
  <c r="F228" i="2"/>
  <c r="G228" i="2"/>
  <c r="H228" i="2"/>
  <c r="I228" i="2"/>
  <c r="K228" i="2"/>
  <c r="D229" i="2"/>
  <c r="F229" i="2"/>
  <c r="G229" i="2"/>
  <c r="H229" i="2"/>
  <c r="I229" i="2"/>
  <c r="D230" i="2"/>
  <c r="F230" i="2"/>
  <c r="G230" i="2"/>
  <c r="H230" i="2"/>
  <c r="I230" i="2"/>
  <c r="D231" i="2"/>
  <c r="F231" i="2"/>
  <c r="G231" i="2"/>
  <c r="H231" i="2"/>
  <c r="I231" i="2"/>
  <c r="D232" i="2"/>
  <c r="F232" i="2"/>
  <c r="G232" i="2"/>
  <c r="H232" i="2"/>
  <c r="I232" i="2"/>
  <c r="B229" i="2"/>
  <c r="B230" i="2"/>
  <c r="B231" i="2"/>
  <c r="B232" i="2"/>
  <c r="B228" i="2"/>
  <c r="P212" i="2"/>
  <c r="P213" i="2"/>
  <c r="P214" i="2"/>
  <c r="P215" i="2"/>
  <c r="P216" i="2"/>
  <c r="P193" i="2"/>
  <c r="P194" i="2"/>
  <c r="P195" i="2"/>
  <c r="P196" i="2"/>
  <c r="P197" i="2"/>
  <c r="D82" i="6"/>
  <c r="F82" i="6"/>
  <c r="G82" i="6"/>
  <c r="H82" i="6"/>
  <c r="I82" i="6"/>
  <c r="K82" i="6"/>
  <c r="M82" i="6"/>
  <c r="B82" i="6"/>
  <c r="D70" i="6"/>
  <c r="F70" i="6"/>
  <c r="G70" i="6"/>
  <c r="H70" i="6"/>
  <c r="I70" i="6"/>
  <c r="K70" i="6"/>
  <c r="M70" i="6"/>
  <c r="B70" i="6"/>
  <c r="D58" i="6"/>
  <c r="F58" i="6"/>
  <c r="G58" i="6"/>
  <c r="H58" i="6"/>
  <c r="I58" i="6"/>
  <c r="K58" i="6"/>
  <c r="M58" i="6"/>
  <c r="B58" i="6"/>
  <c r="D46" i="6"/>
  <c r="F46" i="6"/>
  <c r="G46" i="6"/>
  <c r="H46" i="6"/>
  <c r="I46" i="6"/>
  <c r="K46" i="6"/>
  <c r="M46" i="6"/>
  <c r="B46" i="6"/>
  <c r="D81" i="6"/>
  <c r="F81" i="6"/>
  <c r="G81" i="6"/>
  <c r="H81" i="6"/>
  <c r="I81" i="6"/>
  <c r="K81" i="6"/>
  <c r="M81" i="6"/>
  <c r="B81" i="6"/>
  <c r="D69" i="6"/>
  <c r="F69" i="6"/>
  <c r="G69" i="6"/>
  <c r="H69" i="6"/>
  <c r="I69" i="6"/>
  <c r="K69" i="6"/>
  <c r="M69" i="6"/>
  <c r="B69" i="6"/>
  <c r="D57" i="6"/>
  <c r="F57" i="6"/>
  <c r="G57" i="6"/>
  <c r="H57" i="6"/>
  <c r="I57" i="6"/>
  <c r="K57" i="6"/>
  <c r="M57" i="6"/>
  <c r="B57" i="6"/>
  <c r="D45" i="6"/>
  <c r="F45" i="6"/>
  <c r="G45" i="6"/>
  <c r="H45" i="6"/>
  <c r="I45" i="6"/>
  <c r="K45" i="6"/>
  <c r="M45" i="6"/>
  <c r="B45" i="6"/>
  <c r="C83" i="6"/>
  <c r="C19" i="6" s="1"/>
  <c r="D80" i="6"/>
  <c r="F80" i="6"/>
  <c r="G80" i="6"/>
  <c r="H80" i="6"/>
  <c r="I80" i="6"/>
  <c r="J83" i="6"/>
  <c r="J19" i="6" s="1"/>
  <c r="K80" i="6"/>
  <c r="M80" i="6"/>
  <c r="B80" i="6"/>
  <c r="C71" i="6"/>
  <c r="C18" i="6" s="1"/>
  <c r="D68" i="6"/>
  <c r="F68" i="6"/>
  <c r="F71" i="6" s="1"/>
  <c r="F18" i="6" s="1"/>
  <c r="G68" i="6"/>
  <c r="H68" i="6"/>
  <c r="I68" i="6"/>
  <c r="K68" i="6"/>
  <c r="M68" i="6"/>
  <c r="B68" i="6"/>
  <c r="C59" i="6"/>
  <c r="C17" i="6" s="1"/>
  <c r="D56" i="6"/>
  <c r="E59" i="6"/>
  <c r="E17" i="6" s="1"/>
  <c r="F56" i="6"/>
  <c r="G56" i="6"/>
  <c r="H56" i="6"/>
  <c r="I56" i="6"/>
  <c r="K56" i="6"/>
  <c r="M56" i="6"/>
  <c r="B56" i="6"/>
  <c r="C47" i="6"/>
  <c r="C16" i="6" s="1"/>
  <c r="D44" i="6"/>
  <c r="E47" i="6"/>
  <c r="E16" i="6" s="1"/>
  <c r="F44" i="6"/>
  <c r="G44" i="6"/>
  <c r="H44" i="6"/>
  <c r="I44" i="6"/>
  <c r="K44" i="6"/>
  <c r="M44" i="6"/>
  <c r="B44" i="6"/>
  <c r="D34" i="6"/>
  <c r="F34" i="6"/>
  <c r="G34" i="6"/>
  <c r="H34" i="6"/>
  <c r="I34" i="6"/>
  <c r="K34" i="6"/>
  <c r="M34" i="6"/>
  <c r="B34" i="6"/>
  <c r="D33" i="6"/>
  <c r="F33" i="6"/>
  <c r="G33" i="6"/>
  <c r="H33" i="6"/>
  <c r="I33" i="6"/>
  <c r="K33" i="6"/>
  <c r="M33" i="6"/>
  <c r="B33" i="6"/>
  <c r="C35" i="6"/>
  <c r="C15" i="6" s="1"/>
  <c r="D32" i="6"/>
  <c r="F32" i="6"/>
  <c r="G32" i="6"/>
  <c r="H32" i="6"/>
  <c r="I32" i="6"/>
  <c r="K32" i="6"/>
  <c r="M32" i="6"/>
  <c r="B32" i="6"/>
  <c r="AB106" i="2"/>
  <c r="AA106" i="2"/>
  <c r="Z106" i="2"/>
  <c r="Y106" i="2"/>
  <c r="X106" i="2"/>
  <c r="W106" i="2"/>
  <c r="V106" i="2"/>
  <c r="U106" i="2"/>
  <c r="T106" i="2"/>
  <c r="S106" i="2"/>
  <c r="R106" i="2"/>
  <c r="R107" i="2" s="1"/>
  <c r="Q106" i="2"/>
  <c r="D80" i="5"/>
  <c r="F80" i="5"/>
  <c r="G80" i="5"/>
  <c r="H80" i="5"/>
  <c r="I80" i="5"/>
  <c r="K80" i="5"/>
  <c r="M80" i="5"/>
  <c r="O80" i="5"/>
  <c r="D81" i="5"/>
  <c r="F81" i="5"/>
  <c r="G81" i="5"/>
  <c r="H81" i="5"/>
  <c r="I81" i="5"/>
  <c r="K81" i="5"/>
  <c r="M81" i="5"/>
  <c r="O81" i="5"/>
  <c r="D82" i="5"/>
  <c r="F82" i="5"/>
  <c r="G82" i="5"/>
  <c r="H82" i="5"/>
  <c r="I82" i="5"/>
  <c r="K82" i="5"/>
  <c r="M82" i="5"/>
  <c r="O82" i="5"/>
  <c r="B82" i="5"/>
  <c r="B81" i="5"/>
  <c r="B80" i="5"/>
  <c r="D68" i="5"/>
  <c r="F68" i="5"/>
  <c r="G68" i="5"/>
  <c r="H68" i="5"/>
  <c r="I68" i="5"/>
  <c r="K68" i="5"/>
  <c r="M68" i="5"/>
  <c r="O68" i="5"/>
  <c r="D69" i="5"/>
  <c r="F69" i="5"/>
  <c r="G69" i="5"/>
  <c r="H69" i="5"/>
  <c r="I69" i="5"/>
  <c r="K69" i="5"/>
  <c r="M69" i="5"/>
  <c r="O69" i="5"/>
  <c r="D70" i="5"/>
  <c r="F70" i="5"/>
  <c r="G70" i="5"/>
  <c r="H70" i="5"/>
  <c r="I70" i="5"/>
  <c r="K70" i="5"/>
  <c r="M70" i="5"/>
  <c r="O70" i="5"/>
  <c r="B70" i="5"/>
  <c r="B69" i="5"/>
  <c r="B68" i="5"/>
  <c r="D56" i="5"/>
  <c r="F56" i="5"/>
  <c r="G56" i="5"/>
  <c r="H56" i="5"/>
  <c r="I56" i="5"/>
  <c r="K56" i="5"/>
  <c r="M56" i="5"/>
  <c r="O56" i="5"/>
  <c r="D57" i="5"/>
  <c r="F57" i="5"/>
  <c r="G57" i="5"/>
  <c r="H57" i="5"/>
  <c r="I57" i="5"/>
  <c r="K57" i="5"/>
  <c r="M57" i="5"/>
  <c r="O57" i="5"/>
  <c r="D58" i="5"/>
  <c r="F58" i="5"/>
  <c r="G58" i="5"/>
  <c r="H58" i="5"/>
  <c r="I58" i="5"/>
  <c r="K58" i="5"/>
  <c r="M58" i="5"/>
  <c r="O58" i="5"/>
  <c r="B58" i="5"/>
  <c r="B57" i="5"/>
  <c r="B56" i="5"/>
  <c r="D45" i="5"/>
  <c r="F45" i="5"/>
  <c r="G45" i="5"/>
  <c r="H45" i="5"/>
  <c r="I45" i="5"/>
  <c r="K45" i="5"/>
  <c r="M45" i="5"/>
  <c r="O45" i="5"/>
  <c r="D46" i="5"/>
  <c r="F46" i="5"/>
  <c r="G46" i="5"/>
  <c r="H46" i="5"/>
  <c r="I46" i="5"/>
  <c r="K46" i="5"/>
  <c r="M46" i="5"/>
  <c r="O46" i="5"/>
  <c r="B46" i="5"/>
  <c r="B45" i="5"/>
  <c r="D44" i="5"/>
  <c r="F44" i="5"/>
  <c r="G44" i="5"/>
  <c r="H44" i="5"/>
  <c r="I44" i="5"/>
  <c r="K44" i="5"/>
  <c r="M44" i="5"/>
  <c r="O44" i="5"/>
  <c r="B44" i="5"/>
  <c r="D33" i="5"/>
  <c r="F33" i="5"/>
  <c r="G33" i="5"/>
  <c r="H33" i="5"/>
  <c r="I33" i="5"/>
  <c r="K33" i="5"/>
  <c r="M33" i="5"/>
  <c r="O33" i="5"/>
  <c r="D34" i="5"/>
  <c r="F34" i="5"/>
  <c r="G34" i="5"/>
  <c r="H34" i="5"/>
  <c r="I34" i="5"/>
  <c r="K34" i="5"/>
  <c r="M34" i="5"/>
  <c r="O34" i="5"/>
  <c r="B34" i="5"/>
  <c r="B33" i="5"/>
  <c r="F32" i="5"/>
  <c r="G32" i="5"/>
  <c r="H32" i="5"/>
  <c r="I32" i="5"/>
  <c r="K32" i="5"/>
  <c r="M32" i="5"/>
  <c r="O32" i="5"/>
  <c r="D32" i="5"/>
  <c r="B32" i="5"/>
  <c r="O217" i="2"/>
  <c r="M217" i="2"/>
  <c r="B217" i="2"/>
  <c r="O198" i="2"/>
  <c r="M198" i="2"/>
  <c r="K198" i="2"/>
  <c r="I198" i="2"/>
  <c r="H198" i="2"/>
  <c r="G198" i="2"/>
  <c r="F198" i="2"/>
  <c r="D198" i="2"/>
  <c r="B198" i="2"/>
  <c r="O179" i="2"/>
  <c r="K179" i="2"/>
  <c r="G179" i="2"/>
  <c r="P178" i="2"/>
  <c r="Q232" i="2" s="1"/>
  <c r="P177" i="2"/>
  <c r="Q231" i="2" s="1"/>
  <c r="P176" i="2"/>
  <c r="Q230" i="2" s="1"/>
  <c r="P175" i="2"/>
  <c r="Q229" i="2" s="1"/>
  <c r="M179" i="2"/>
  <c r="I179" i="2"/>
  <c r="H179" i="2"/>
  <c r="F179" i="2"/>
  <c r="D179" i="2"/>
  <c r="B179" i="2"/>
  <c r="P174" i="2"/>
  <c r="O125" i="2"/>
  <c r="P124" i="2"/>
  <c r="P123" i="2"/>
  <c r="P122" i="2"/>
  <c r="P121" i="2"/>
  <c r="P120" i="2"/>
  <c r="O161" i="2"/>
  <c r="H161" i="2"/>
  <c r="G161" i="2"/>
  <c r="D161" i="2"/>
  <c r="B161" i="2"/>
  <c r="M161" i="2"/>
  <c r="F161" i="2"/>
  <c r="K161" i="2"/>
  <c r="I161" i="2"/>
  <c r="P156" i="2"/>
  <c r="O143" i="2"/>
  <c r="H143" i="2"/>
  <c r="G143" i="2"/>
  <c r="F143" i="2"/>
  <c r="D143" i="2"/>
  <c r="B143" i="2"/>
  <c r="I143" i="2"/>
  <c r="K143" i="2"/>
  <c r="M143" i="2"/>
  <c r="J47" i="6"/>
  <c r="J16" i="6" s="1"/>
  <c r="N83" i="6"/>
  <c r="N19" i="6" s="1"/>
  <c r="N71" i="6"/>
  <c r="N18" i="6" s="1"/>
  <c r="N35" i="6"/>
  <c r="N15" i="6" s="1"/>
  <c r="N47" i="6"/>
  <c r="N16" i="6" s="1"/>
  <c r="N59" i="6"/>
  <c r="N17" i="6" s="1"/>
  <c r="P12" i="2"/>
  <c r="P13" i="2"/>
  <c r="P14" i="2"/>
  <c r="P15" i="2"/>
  <c r="P16" i="2"/>
  <c r="B17" i="2"/>
  <c r="D17" i="2"/>
  <c r="F17" i="2"/>
  <c r="G17" i="2"/>
  <c r="H17" i="2"/>
  <c r="I17" i="2"/>
  <c r="K17" i="2"/>
  <c r="M17" i="2"/>
  <c r="O17" i="2"/>
  <c r="P30" i="2"/>
  <c r="P31" i="2"/>
  <c r="P32" i="2"/>
  <c r="P33" i="2"/>
  <c r="P34" i="2"/>
  <c r="P48" i="2"/>
  <c r="P49" i="2"/>
  <c r="P50" i="2"/>
  <c r="P51" i="2"/>
  <c r="P52" i="2"/>
  <c r="B53" i="2"/>
  <c r="D53" i="2"/>
  <c r="F53" i="2"/>
  <c r="G53" i="2"/>
  <c r="H53" i="2"/>
  <c r="I53" i="2"/>
  <c r="K53" i="2"/>
  <c r="M53" i="2"/>
  <c r="O53" i="2"/>
  <c r="O107" i="2"/>
  <c r="M107" i="2"/>
  <c r="K107" i="2"/>
  <c r="I107" i="2"/>
  <c r="H107" i="2"/>
  <c r="G107" i="2"/>
  <c r="F107" i="2"/>
  <c r="D107" i="2"/>
  <c r="B107" i="2"/>
  <c r="P106" i="2"/>
  <c r="P105" i="2"/>
  <c r="P104" i="2"/>
  <c r="P103" i="2"/>
  <c r="P102" i="2"/>
  <c r="O89" i="2"/>
  <c r="M89" i="2"/>
  <c r="K89" i="2"/>
  <c r="I89" i="2"/>
  <c r="H89" i="2"/>
  <c r="G89" i="2"/>
  <c r="F89" i="2"/>
  <c r="D89" i="2"/>
  <c r="B89" i="2"/>
  <c r="P87" i="2"/>
  <c r="O71" i="2"/>
  <c r="M71" i="2"/>
  <c r="K71" i="2"/>
  <c r="I71" i="2"/>
  <c r="H71" i="2"/>
  <c r="G71" i="2"/>
  <c r="F71" i="2"/>
  <c r="D71" i="2"/>
  <c r="B71" i="2"/>
  <c r="P70" i="2"/>
  <c r="P69" i="2"/>
  <c r="P68" i="2"/>
  <c r="P67" i="2"/>
  <c r="P66" i="2"/>
  <c r="L54" i="3"/>
  <c r="K81" i="3"/>
  <c r="J81" i="3"/>
  <c r="I81" i="3"/>
  <c r="H81" i="3"/>
  <c r="G81" i="3"/>
  <c r="F81" i="3"/>
  <c r="E81" i="3"/>
  <c r="D81" i="3"/>
  <c r="C81" i="3"/>
  <c r="L80" i="3"/>
  <c r="L79" i="3"/>
  <c r="L78" i="3"/>
  <c r="K69" i="3"/>
  <c r="J69" i="3"/>
  <c r="I69" i="3"/>
  <c r="H69" i="3"/>
  <c r="G69" i="3"/>
  <c r="F69" i="3"/>
  <c r="E69" i="3"/>
  <c r="D69" i="3"/>
  <c r="C69" i="3"/>
  <c r="L68" i="3"/>
  <c r="L67" i="3"/>
  <c r="L66" i="3"/>
  <c r="K57" i="3"/>
  <c r="J57" i="3"/>
  <c r="I57" i="3"/>
  <c r="H57" i="3"/>
  <c r="G57" i="3"/>
  <c r="F57" i="3"/>
  <c r="E57" i="3"/>
  <c r="D57" i="3"/>
  <c r="C57" i="3"/>
  <c r="L56" i="3"/>
  <c r="L55" i="3"/>
  <c r="L44" i="3"/>
  <c r="L43" i="3"/>
  <c r="L42" i="3"/>
  <c r="K45" i="3"/>
  <c r="J45" i="3"/>
  <c r="I45" i="3"/>
  <c r="H45" i="3"/>
  <c r="G45" i="3"/>
  <c r="F45" i="3"/>
  <c r="E45" i="3"/>
  <c r="D45" i="3"/>
  <c r="C45" i="3"/>
  <c r="D33" i="3"/>
  <c r="E33" i="3"/>
  <c r="F33" i="3"/>
  <c r="G33" i="3"/>
  <c r="H33" i="3"/>
  <c r="I33" i="3"/>
  <c r="J33" i="3"/>
  <c r="K33" i="3"/>
  <c r="C33" i="3"/>
  <c r="L33" i="3"/>
  <c r="Q228" i="2" l="1"/>
  <c r="M47" i="6"/>
  <c r="M16" i="6" s="1"/>
  <c r="L81" i="3"/>
  <c r="L69" i="3"/>
  <c r="P89" i="2"/>
  <c r="P16" i="8"/>
  <c r="R229" i="2" s="1"/>
  <c r="B35" i="5"/>
  <c r="B15" i="5" s="1"/>
  <c r="M33" i="1"/>
  <c r="M58" i="1"/>
  <c r="M34" i="1"/>
  <c r="M70" i="1"/>
  <c r="M82" i="1"/>
  <c r="M56" i="1"/>
  <c r="M46" i="1"/>
  <c r="M32" i="1"/>
  <c r="M68" i="1"/>
  <c r="M80" i="1"/>
  <c r="M44" i="1"/>
  <c r="M57" i="1"/>
  <c r="M69" i="1"/>
  <c r="M81" i="1"/>
  <c r="M45" i="1"/>
  <c r="M83" i="6"/>
  <c r="M19" i="6" s="1"/>
  <c r="F83" i="6"/>
  <c r="F19" i="6" s="1"/>
  <c r="M35" i="6"/>
  <c r="M15" i="6" s="1"/>
  <c r="H35" i="5"/>
  <c r="H15" i="5" s="1"/>
  <c r="G47" i="5"/>
  <c r="G16" i="5" s="1"/>
  <c r="M59" i="6"/>
  <c r="M17" i="6" s="1"/>
  <c r="G71" i="6"/>
  <c r="G18" i="6" s="1"/>
  <c r="D47" i="5"/>
  <c r="D16" i="5" s="1"/>
  <c r="B47" i="5"/>
  <c r="B16" i="5" s="1"/>
  <c r="K47" i="6"/>
  <c r="K16" i="6" s="1"/>
  <c r="J59" i="6"/>
  <c r="J17" i="6" s="1"/>
  <c r="I71" i="6"/>
  <c r="I18" i="6" s="1"/>
  <c r="H162" i="2"/>
  <c r="M47" i="5"/>
  <c r="M16" i="5" s="1"/>
  <c r="P17" i="8"/>
  <c r="R230" i="2" s="1"/>
  <c r="B162" i="2"/>
  <c r="I35" i="6"/>
  <c r="I15" i="6" s="1"/>
  <c r="F47" i="6"/>
  <c r="F16" i="6" s="1"/>
  <c r="M71" i="6"/>
  <c r="M18" i="6" s="1"/>
  <c r="D59" i="6"/>
  <c r="D17" i="6" s="1"/>
  <c r="G59" i="5"/>
  <c r="G17" i="5" s="1"/>
  <c r="G35" i="5"/>
  <c r="G15" i="5" s="1"/>
  <c r="F47" i="5"/>
  <c r="F16" i="5" s="1"/>
  <c r="F59" i="5"/>
  <c r="F17" i="5" s="1"/>
  <c r="G71" i="5"/>
  <c r="G18" i="5" s="1"/>
  <c r="G83" i="5"/>
  <c r="G19" i="5" s="1"/>
  <c r="D162" i="2"/>
  <c r="I35" i="5"/>
  <c r="I15" i="5" s="1"/>
  <c r="I47" i="5"/>
  <c r="I16" i="5" s="1"/>
  <c r="H35" i="6"/>
  <c r="H15" i="6" s="1"/>
  <c r="G35" i="6"/>
  <c r="G15" i="6" s="1"/>
  <c r="G162" i="2"/>
  <c r="F35" i="6"/>
  <c r="F15" i="6" s="1"/>
  <c r="K83" i="6"/>
  <c r="K19" i="6" s="1"/>
  <c r="O162" i="2"/>
  <c r="F35" i="1"/>
  <c r="F15" i="1" s="1"/>
  <c r="J47" i="1"/>
  <c r="J16" i="1" s="1"/>
  <c r="F35" i="5"/>
  <c r="F15" i="5" s="1"/>
  <c r="D59" i="5"/>
  <c r="D17" i="5" s="1"/>
  <c r="F71" i="5"/>
  <c r="F18" i="5" s="1"/>
  <c r="D71" i="5"/>
  <c r="D18" i="5" s="1"/>
  <c r="F83" i="5"/>
  <c r="F19" i="5" s="1"/>
  <c r="K59" i="6"/>
  <c r="K17" i="6" s="1"/>
  <c r="J71" i="6"/>
  <c r="J18" i="6" s="1"/>
  <c r="I83" i="6"/>
  <c r="I19" i="6" s="1"/>
  <c r="I162" i="2"/>
  <c r="I59" i="6"/>
  <c r="I17" i="6" s="1"/>
  <c r="H71" i="6"/>
  <c r="H18" i="6" s="1"/>
  <c r="G83" i="6"/>
  <c r="G19" i="6" s="1"/>
  <c r="P161" i="2"/>
  <c r="N162" i="2"/>
  <c r="K162" i="2"/>
  <c r="I47" i="6"/>
  <c r="I16" i="6" s="1"/>
  <c r="H59" i="6"/>
  <c r="H17" i="6" s="1"/>
  <c r="F162" i="2"/>
  <c r="M71" i="5"/>
  <c r="M18" i="5" s="1"/>
  <c r="K35" i="6"/>
  <c r="K15" i="6" s="1"/>
  <c r="H47" i="6"/>
  <c r="H16" i="6" s="1"/>
  <c r="T16" i="6" s="1"/>
  <c r="G59" i="6"/>
  <c r="G17" i="6" s="1"/>
  <c r="E83" i="6"/>
  <c r="E19" i="6" s="1"/>
  <c r="M162" i="2"/>
  <c r="J35" i="6"/>
  <c r="J15" i="6" s="1"/>
  <c r="G47" i="6"/>
  <c r="G16" i="6" s="1"/>
  <c r="F59" i="6"/>
  <c r="F17" i="6" s="1"/>
  <c r="E71" i="6"/>
  <c r="E18" i="6" s="1"/>
  <c r="D83" i="6"/>
  <c r="D19" i="6" s="1"/>
  <c r="D59" i="1"/>
  <c r="D17" i="1" s="1"/>
  <c r="D35" i="1"/>
  <c r="D15" i="1" s="1"/>
  <c r="H47" i="1"/>
  <c r="H16" i="1" s="1"/>
  <c r="G83" i="1"/>
  <c r="G19" i="1" s="1"/>
  <c r="J35" i="1"/>
  <c r="J15" i="1" s="1"/>
  <c r="G35" i="1"/>
  <c r="G15" i="1" s="1"/>
  <c r="H71" i="1"/>
  <c r="H18" i="1" s="1"/>
  <c r="C35" i="1"/>
  <c r="C15" i="1" s="1"/>
  <c r="B35" i="1"/>
  <c r="B15" i="1" s="1"/>
  <c r="K35" i="1"/>
  <c r="K15" i="1" s="1"/>
  <c r="H35" i="1"/>
  <c r="H15" i="1" s="1"/>
  <c r="D47" i="1"/>
  <c r="D16" i="1" s="1"/>
  <c r="G47" i="1"/>
  <c r="G16" i="1" s="1"/>
  <c r="H59" i="1"/>
  <c r="H17" i="1" s="1"/>
  <c r="B47" i="1"/>
  <c r="B16" i="1" s="1"/>
  <c r="B83" i="1"/>
  <c r="B19" i="1" s="1"/>
  <c r="P15" i="8"/>
  <c r="R228" i="2" s="1"/>
  <c r="P19" i="8"/>
  <c r="R232" i="2" s="1"/>
  <c r="P18" i="8"/>
  <c r="R231" i="2" s="1"/>
  <c r="P35" i="8"/>
  <c r="P47" i="8"/>
  <c r="P59" i="8"/>
  <c r="P71" i="8"/>
  <c r="P83" i="8"/>
  <c r="B35" i="6"/>
  <c r="B15" i="6" s="1"/>
  <c r="P32" i="6"/>
  <c r="P33" i="6"/>
  <c r="P34" i="6"/>
  <c r="B47" i="6"/>
  <c r="B16" i="6" s="1"/>
  <c r="P44" i="6"/>
  <c r="B59" i="6"/>
  <c r="B17" i="6" s="1"/>
  <c r="P56" i="6"/>
  <c r="B71" i="6"/>
  <c r="B18" i="6" s="1"/>
  <c r="P68" i="6"/>
  <c r="B83" i="6"/>
  <c r="B19" i="6" s="1"/>
  <c r="P80" i="6"/>
  <c r="P45" i="6"/>
  <c r="P57" i="6"/>
  <c r="P69" i="6"/>
  <c r="P81" i="6"/>
  <c r="P46" i="6"/>
  <c r="P58" i="6"/>
  <c r="P70" i="6"/>
  <c r="P82" i="6"/>
  <c r="E35" i="6"/>
  <c r="E15" i="6" s="1"/>
  <c r="D71" i="6"/>
  <c r="D18" i="6" s="1"/>
  <c r="D47" i="6"/>
  <c r="D16" i="6" s="1"/>
  <c r="D35" i="6"/>
  <c r="D15" i="6" s="1"/>
  <c r="I20" i="8"/>
  <c r="L45" i="3"/>
  <c r="J59" i="1"/>
  <c r="J17" i="1" s="1"/>
  <c r="L57" i="3"/>
  <c r="E83" i="1"/>
  <c r="E19" i="1" s="1"/>
  <c r="B59" i="5"/>
  <c r="B17" i="5" s="1"/>
  <c r="G71" i="1"/>
  <c r="G18" i="1" s="1"/>
  <c r="D71" i="1"/>
  <c r="D18" i="1" s="1"/>
  <c r="C83" i="1"/>
  <c r="C19" i="1" s="1"/>
  <c r="M83" i="5"/>
  <c r="M19" i="5" s="1"/>
  <c r="I233" i="2"/>
  <c r="C59" i="1"/>
  <c r="C17" i="1" s="1"/>
  <c r="B71" i="1"/>
  <c r="B18" i="1" s="1"/>
  <c r="K83" i="1"/>
  <c r="K19" i="1" s="1"/>
  <c r="H83" i="1"/>
  <c r="H19" i="1" s="1"/>
  <c r="D83" i="5"/>
  <c r="D19" i="5" s="1"/>
  <c r="P228" i="2"/>
  <c r="M20" i="8"/>
  <c r="M233" i="2"/>
  <c r="E71" i="1"/>
  <c r="E18" i="1" s="1"/>
  <c r="D35" i="5"/>
  <c r="D15" i="5" s="1"/>
  <c r="M35" i="5"/>
  <c r="M15" i="5" s="1"/>
  <c r="M59" i="5"/>
  <c r="M17" i="5" s="1"/>
  <c r="B83" i="5"/>
  <c r="B19" i="5" s="1"/>
  <c r="N233" i="2"/>
  <c r="K47" i="5"/>
  <c r="K16" i="5" s="1"/>
  <c r="K71" i="6"/>
  <c r="K18" i="6" s="1"/>
  <c r="K59" i="5"/>
  <c r="K17" i="5" s="1"/>
  <c r="K83" i="5"/>
  <c r="K19" i="5" s="1"/>
  <c r="H59" i="5"/>
  <c r="H17" i="5" s="1"/>
  <c r="K35" i="5"/>
  <c r="K15" i="5" s="1"/>
  <c r="P70" i="5"/>
  <c r="T161" i="2"/>
  <c r="F47" i="1"/>
  <c r="F16" i="1" s="1"/>
  <c r="G59" i="1"/>
  <c r="G17" i="1" s="1"/>
  <c r="F71" i="1"/>
  <c r="P44" i="5"/>
  <c r="D233" i="2"/>
  <c r="O71" i="5"/>
  <c r="O18" i="5" s="1"/>
  <c r="O35" i="5"/>
  <c r="O15" i="5" s="1"/>
  <c r="O59" i="5"/>
  <c r="O17" i="5" s="1"/>
  <c r="O83" i="5"/>
  <c r="O19" i="5" s="1"/>
  <c r="P56" i="5"/>
  <c r="P68" i="5"/>
  <c r="P80" i="5"/>
  <c r="O47" i="5"/>
  <c r="O16" i="5" s="1"/>
  <c r="K71" i="1"/>
  <c r="K18" i="1" s="1"/>
  <c r="P17" i="2"/>
  <c r="P230" i="2"/>
  <c r="C20" i="6"/>
  <c r="C88" i="6" s="1"/>
  <c r="E47" i="1"/>
  <c r="E16" i="1" s="1"/>
  <c r="F59" i="1"/>
  <c r="F17" i="1" s="1"/>
  <c r="E59" i="1"/>
  <c r="E17" i="1" s="1"/>
  <c r="P46" i="5"/>
  <c r="I59" i="5"/>
  <c r="I17" i="5" s="1"/>
  <c r="H47" i="5"/>
  <c r="H16" i="5" s="1"/>
  <c r="H71" i="5"/>
  <c r="H18" i="5" s="1"/>
  <c r="O233" i="2"/>
  <c r="F233" i="2"/>
  <c r="C47" i="1"/>
  <c r="C16" i="1" s="1"/>
  <c r="P58" i="5"/>
  <c r="I71" i="5"/>
  <c r="I18" i="5" s="1"/>
  <c r="H83" i="5"/>
  <c r="H19" i="5" s="1"/>
  <c r="P53" i="2"/>
  <c r="P35" i="2"/>
  <c r="P179" i="2"/>
  <c r="J83" i="1"/>
  <c r="J19" i="1" s="1"/>
  <c r="P32" i="5"/>
  <c r="P34" i="5"/>
  <c r="P217" i="2"/>
  <c r="E35" i="1"/>
  <c r="E15" i="1" s="1"/>
  <c r="P107" i="2"/>
  <c r="K47" i="1"/>
  <c r="K16" i="1" s="1"/>
  <c r="B59" i="1"/>
  <c r="B17" i="1" s="1"/>
  <c r="K59" i="1"/>
  <c r="K17" i="1" s="1"/>
  <c r="J71" i="1"/>
  <c r="J18" i="1" s="1"/>
  <c r="I83" i="5"/>
  <c r="I19" i="5" s="1"/>
  <c r="P33" i="5"/>
  <c r="P57" i="5"/>
  <c r="B71" i="5"/>
  <c r="B18" i="5" s="1"/>
  <c r="P81" i="5"/>
  <c r="B233" i="2"/>
  <c r="P71" i="2"/>
  <c r="P198" i="2"/>
  <c r="P143" i="2"/>
  <c r="P82" i="5"/>
  <c r="P45" i="5"/>
  <c r="P69" i="5"/>
  <c r="F83" i="1"/>
  <c r="F19" i="1" s="1"/>
  <c r="D83" i="1"/>
  <c r="D19" i="1" s="1"/>
  <c r="K71" i="5"/>
  <c r="K18" i="5" s="1"/>
  <c r="K233" i="2"/>
  <c r="P229" i="2"/>
  <c r="P232" i="2"/>
  <c r="H233" i="2"/>
  <c r="P231" i="2"/>
  <c r="G233" i="2"/>
  <c r="H83" i="6"/>
  <c r="H19" i="6" s="1"/>
  <c r="P125" i="2"/>
  <c r="H20" i="8"/>
  <c r="F20" i="8"/>
  <c r="N20" i="8"/>
  <c r="D20" i="8"/>
  <c r="B20" i="8"/>
  <c r="K20" i="8"/>
  <c r="L20" i="8"/>
  <c r="G20" i="8"/>
  <c r="C71" i="1"/>
  <c r="C18" i="1" s="1"/>
  <c r="N20" i="6"/>
  <c r="N88" i="6" s="1"/>
  <c r="Q233" i="2" l="1"/>
  <c r="P17" i="6"/>
  <c r="P19" i="6"/>
  <c r="J20" i="6"/>
  <c r="J88" i="6" s="1"/>
  <c r="Q108" i="2"/>
  <c r="M17" i="1"/>
  <c r="M15" i="1"/>
  <c r="M19" i="1"/>
  <c r="M16" i="1"/>
  <c r="M20" i="6"/>
  <c r="M22" i="6" s="1"/>
  <c r="G20" i="5"/>
  <c r="G22" i="5" s="1"/>
  <c r="F20" i="5"/>
  <c r="F22" i="5" s="1"/>
  <c r="F20" i="6"/>
  <c r="F88" i="6" s="1"/>
  <c r="G20" i="6"/>
  <c r="G88" i="6" s="1"/>
  <c r="I20" i="6"/>
  <c r="I22" i="6" s="1"/>
  <c r="K20" i="6"/>
  <c r="K88" i="6" s="1"/>
  <c r="D20" i="5"/>
  <c r="D22" i="5" s="1"/>
  <c r="E20" i="6"/>
  <c r="E88" i="6" s="1"/>
  <c r="P162" i="2"/>
  <c r="I22" i="8"/>
  <c r="D20" i="6"/>
  <c r="D88" i="6" s="1"/>
  <c r="M20" i="5"/>
  <c r="M22" i="5" s="1"/>
  <c r="M22" i="8"/>
  <c r="H20" i="1"/>
  <c r="H22" i="1" s="1"/>
  <c r="D20" i="1"/>
  <c r="D22" i="1" s="1"/>
  <c r="G20" i="1"/>
  <c r="G22" i="1" s="1"/>
  <c r="J20" i="1"/>
  <c r="J22" i="1" s="1"/>
  <c r="F18" i="1"/>
  <c r="F20" i="1" s="1"/>
  <c r="F22" i="1" s="1"/>
  <c r="C20" i="1"/>
  <c r="C22" i="1" s="1"/>
  <c r="M47" i="1"/>
  <c r="N22" i="8"/>
  <c r="H22" i="8"/>
  <c r="P18" i="6"/>
  <c r="B20" i="6"/>
  <c r="B88" i="6" s="1"/>
  <c r="P15" i="6"/>
  <c r="P16" i="6"/>
  <c r="P71" i="5"/>
  <c r="P16" i="5"/>
  <c r="P59" i="6"/>
  <c r="P15" i="5"/>
  <c r="E20" i="1"/>
  <c r="E22" i="1" s="1"/>
  <c r="H20" i="5"/>
  <c r="H22" i="5" s="1"/>
  <c r="K20" i="5"/>
  <c r="K22" i="5" s="1"/>
  <c r="I20" i="5"/>
  <c r="I22" i="5" s="1"/>
  <c r="P18" i="5"/>
  <c r="M35" i="1"/>
  <c r="P83" i="5"/>
  <c r="B20" i="5"/>
  <c r="B22" i="5" s="1"/>
  <c r="P19" i="5"/>
  <c r="P83" i="6"/>
  <c r="G22" i="8"/>
  <c r="D22" i="8"/>
  <c r="P47" i="6"/>
  <c r="P233" i="2"/>
  <c r="P35" i="6"/>
  <c r="B22" i="8"/>
  <c r="P35" i="5"/>
  <c r="O20" i="5"/>
  <c r="O22" i="5" s="1"/>
  <c r="M83" i="1"/>
  <c r="N22" i="6"/>
  <c r="M59" i="1"/>
  <c r="M71" i="1"/>
  <c r="K22" i="8"/>
  <c r="P47" i="5"/>
  <c r="P59" i="5"/>
  <c r="P71" i="6"/>
  <c r="K20" i="1"/>
  <c r="K22" i="1" s="1"/>
  <c r="F22" i="8"/>
  <c r="B20" i="1"/>
  <c r="B22" i="1" s="1"/>
  <c r="P17" i="5"/>
  <c r="H20" i="6"/>
  <c r="P20" i="8"/>
  <c r="M88" i="6" l="1"/>
  <c r="F22" i="6"/>
  <c r="M18" i="1"/>
  <c r="M20" i="1" s="1"/>
  <c r="I88" i="6"/>
  <c r="G22" i="6"/>
  <c r="K22" i="6"/>
  <c r="B22" i="6"/>
  <c r="H22" i="6"/>
  <c r="H88" i="6"/>
  <c r="D22" i="6"/>
  <c r="P20" i="6"/>
  <c r="P20" i="5"/>
  <c r="P22" i="8"/>
  <c r="Q22" i="8" s="1"/>
  <c r="P22" i="5" l="1"/>
  <c r="Q22" i="5" s="1"/>
  <c r="Q109" i="2"/>
  <c r="M22" i="1"/>
  <c r="P22" i="6"/>
  <c r="Q22" i="6" s="1"/>
  <c r="P88" i="6"/>
</calcChain>
</file>

<file path=xl/sharedStrings.xml><?xml version="1.0" encoding="utf-8"?>
<sst xmlns="http://schemas.openxmlformats.org/spreadsheetml/2006/main" count="2143" uniqueCount="125">
  <si>
    <t>ANEXO III</t>
  </si>
  <si>
    <t>PARTICIPACIONES FEDERALES MINISTRADAS A LOS MUNICIPIOS</t>
  </si>
  <si>
    <t>MUNICIPIOS</t>
  </si>
  <si>
    <t xml:space="preserve">Impuesto </t>
  </si>
  <si>
    <t xml:space="preserve">Art. 4o.-A , </t>
  </si>
  <si>
    <t>Fondo de</t>
  </si>
  <si>
    <t>ISR</t>
  </si>
  <si>
    <t>Total</t>
  </si>
  <si>
    <t xml:space="preserve">Fondo General </t>
  </si>
  <si>
    <t xml:space="preserve">Fondo de </t>
  </si>
  <si>
    <t>Impuesto</t>
  </si>
  <si>
    <t>sobre</t>
  </si>
  <si>
    <t>Especial</t>
  </si>
  <si>
    <t>Fracción I de</t>
  </si>
  <si>
    <t>Compensación</t>
  </si>
  <si>
    <t xml:space="preserve">de </t>
  </si>
  <si>
    <t>Fomento</t>
  </si>
  <si>
    <t>Tenencia o</t>
  </si>
  <si>
    <t>Sobre</t>
  </si>
  <si>
    <t>Fiscalización</t>
  </si>
  <si>
    <t>la Ley de</t>
  </si>
  <si>
    <t xml:space="preserve">del Impuesto </t>
  </si>
  <si>
    <t xml:space="preserve"> Participaciones</t>
  </si>
  <si>
    <t>Municipal</t>
  </si>
  <si>
    <t>Automóviles</t>
  </si>
  <si>
    <t>Uso de</t>
  </si>
  <si>
    <t>Producción y</t>
  </si>
  <si>
    <t>y</t>
  </si>
  <si>
    <t xml:space="preserve">Coordinación </t>
  </si>
  <si>
    <t>Nuevos</t>
  </si>
  <si>
    <t>Vehículos</t>
  </si>
  <si>
    <t>Servicios</t>
  </si>
  <si>
    <t>Recaudación</t>
  </si>
  <si>
    <t>Fiscal</t>
  </si>
  <si>
    <t>(Gasolinas)</t>
  </si>
  <si>
    <t>LA PAZ</t>
  </si>
  <si>
    <t>COMONDÚ</t>
  </si>
  <si>
    <t>MULEGÉ</t>
  </si>
  <si>
    <t>LOS CABOS</t>
  </si>
  <si>
    <t>LORETO</t>
  </si>
  <si>
    <t>TOTAL</t>
  </si>
  <si>
    <t>MUNICIPIO LA PAZ</t>
  </si>
  <si>
    <t>MUNICIPIO COMONDÚ</t>
  </si>
  <si>
    <t>MUNICIPIO MULEGÉ</t>
  </si>
  <si>
    <t>MUNICIPIO LOS CABOS</t>
  </si>
  <si>
    <t>MUNICIPIO LORETO</t>
  </si>
  <si>
    <t>ANEXO VII</t>
  </si>
  <si>
    <t>Municipio</t>
  </si>
  <si>
    <t>La Paz</t>
  </si>
  <si>
    <t>Comondú</t>
  </si>
  <si>
    <t>Mulegé</t>
  </si>
  <si>
    <t>Los Cabos</t>
  </si>
  <si>
    <t>Loreto</t>
  </si>
  <si>
    <t>MUNICIPIO</t>
  </si>
  <si>
    <t>JULIO</t>
  </si>
  <si>
    <t>AGOSTO</t>
  </si>
  <si>
    <t>SEPTIEMBRE</t>
  </si>
  <si>
    <t xml:space="preserve">Art. 4o.-A, </t>
  </si>
  <si>
    <t>TERCER TRIMESTRE</t>
  </si>
  <si>
    <t xml:space="preserve"> PODER EJECUTIVO</t>
  </si>
  <si>
    <t>OCTUBRE</t>
  </si>
  <si>
    <t>NOVIEMBRE</t>
  </si>
  <si>
    <t>DICIEMBRE</t>
  </si>
  <si>
    <t>CUARTO TRIMESTRE</t>
  </si>
  <si>
    <t>Fondo de Fomento Municipal</t>
  </si>
  <si>
    <t>Impuesto Sobre Tenencia o Uso de Vehículos</t>
  </si>
  <si>
    <t>Impuesto Especial Sobre Producción y Servicios</t>
  </si>
  <si>
    <t>Fondo de Fiscalización y Recaudación</t>
  </si>
  <si>
    <t>Art. 4o.-A, Fracción I de la Ley de Coordinación Fiscal (Gasolinas)</t>
  </si>
  <si>
    <t>Fondo de Compensación del Impuesto Sobre Automóviles Nuevos</t>
  </si>
  <si>
    <t>Fondo de ISR</t>
  </si>
  <si>
    <t>Impuesto Sobre Automóviles Nuevos</t>
  </si>
  <si>
    <t>Fondo General de Participaciones</t>
  </si>
  <si>
    <t>FEIEF</t>
  </si>
  <si>
    <t>Fondo General</t>
  </si>
  <si>
    <t>F. F. Municipal</t>
  </si>
  <si>
    <t>F.F. Recaudación</t>
  </si>
  <si>
    <t>Municipio de La Paz</t>
  </si>
  <si>
    <t>Octubre</t>
  </si>
  <si>
    <t>Noviembre</t>
  </si>
  <si>
    <t>Diciembre</t>
  </si>
  <si>
    <t>4to Trimestre</t>
  </si>
  <si>
    <t>Municipios</t>
  </si>
  <si>
    <t>Municipio de Comondú</t>
  </si>
  <si>
    <t>Municipio de Mulegé</t>
  </si>
  <si>
    <t>Municipio  de Los Cabos</t>
  </si>
  <si>
    <t>Municipio de Loreto</t>
  </si>
  <si>
    <t>Enero</t>
  </si>
  <si>
    <t>Febrero</t>
  </si>
  <si>
    <t>Marzo</t>
  </si>
  <si>
    <t>1er Trimestre</t>
  </si>
  <si>
    <t>Abril</t>
  </si>
  <si>
    <t>Mayo</t>
  </si>
  <si>
    <t>Junio</t>
  </si>
  <si>
    <t>2do Trimestre</t>
  </si>
  <si>
    <t>Julio</t>
  </si>
  <si>
    <t>Agosto</t>
  </si>
  <si>
    <t>Septiembre</t>
  </si>
  <si>
    <t>3er Trimestre</t>
  </si>
  <si>
    <t>Incentivos Federales IEPS Gasolinas y Diesel</t>
  </si>
  <si>
    <t>Art. 126 ISR</t>
  </si>
  <si>
    <t>Incentivo del IEPS Gasolinas y Diesel</t>
  </si>
  <si>
    <t>ART. 126 ISR</t>
  </si>
  <si>
    <t>ART 126 ISR</t>
  </si>
  <si>
    <t>Incentivo del IEPS Gasolinas y Diesel Estatal</t>
  </si>
  <si>
    <t>Incentivos Federales IEPS Gasolinas y Diesel Estatal</t>
  </si>
  <si>
    <t>ISR 3-B</t>
  </si>
  <si>
    <t xml:space="preserve"> </t>
  </si>
  <si>
    <t>EN EL II TRIMESTRE DEL EJERCICIO FISCAL 2023</t>
  </si>
  <si>
    <t>EN EL III TRIMESTRE DEL EJERCICIO FISCAL 2023</t>
  </si>
  <si>
    <t>EN EL IV TRIMESTRE DEL EJERCICIO FISCAL 2023</t>
  </si>
  <si>
    <t>EN EL MES DE ENERO DE 2024</t>
  </si>
  <si>
    <t>EN EL I TRIMESTRE DEL EJERCICIO FISCAL 2024</t>
  </si>
  <si>
    <t>EN EL MES DE FEBRERO DE 2024</t>
  </si>
  <si>
    <t>EN EL MES DE MARZO DE 2024</t>
  </si>
  <si>
    <t>EN EL MES DE ABRIL DE 2024</t>
  </si>
  <si>
    <t>EN EL MES DE MAYO DE 2024</t>
  </si>
  <si>
    <t>EN EL MES DE JUNIO DE 2024</t>
  </si>
  <si>
    <t>EN EL MES DE JULIO DE 2024</t>
  </si>
  <si>
    <t>EN EL MES DE AGOSTO DE 2024</t>
  </si>
  <si>
    <t>EN EL MES DE SEPTIEMBRE DE 2024</t>
  </si>
  <si>
    <t>EN EL MES DE OCTUBRE DE 2024</t>
  </si>
  <si>
    <t>EN EL MES DE NOVIEMBRE DE 2024</t>
  </si>
  <si>
    <t>EN EL MES DE DICIEMBRE DE 2024</t>
  </si>
  <si>
    <t>ANEXOS ACUMULADO ENERO A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</si>
</sst>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000_-;\-* #,##0.00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b/>
      <sz val="12"/>
      <color theme="1"/>
      <name val="Arial"/>
      <family val="2"/>
    </font>
    <font>
      <b/>
      <sz val="7"/>
      <color rgb="FF000000"/>
      <name val="Arial"/>
      <family val="2"/>
    </font>
    <font>
      <sz val="7"/>
      <color theme="1"/>
      <name val="Arial"/>
      <family val="2"/>
    </font>
    <font>
      <sz val="7"/>
      <color rgb="FF000000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color theme="1"/>
      <name val="Montserrat"/>
    </font>
    <font>
      <sz val="11"/>
      <color theme="1"/>
      <name val="Montserrat"/>
    </font>
    <font>
      <b/>
      <sz val="11"/>
      <color theme="0"/>
      <name val="Montserrat"/>
    </font>
    <font>
      <b/>
      <sz val="8"/>
      <color theme="0"/>
      <name val="Montserrat"/>
    </font>
    <font>
      <sz val="8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5D739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" fillId="0" borderId="0" xfId="0" applyFont="1"/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3" fontId="5" fillId="0" borderId="20" xfId="0" applyNumberFormat="1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3" fontId="4" fillId="0" borderId="22" xfId="0" applyNumberFormat="1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/>
    </xf>
    <xf numFmtId="3" fontId="5" fillId="0" borderId="26" xfId="0" applyNumberFormat="1" applyFont="1" applyBorder="1" applyAlignment="1">
      <alignment vertical="center"/>
    </xf>
    <xf numFmtId="3" fontId="4" fillId="0" borderId="26" xfId="0" applyNumberFormat="1" applyFont="1" applyBorder="1" applyAlignment="1">
      <alignment vertical="center"/>
    </xf>
    <xf numFmtId="0" fontId="2" fillId="0" borderId="17" xfId="0" applyFont="1" applyBorder="1"/>
    <xf numFmtId="0" fontId="2" fillId="0" borderId="23" xfId="0" applyFont="1" applyBorder="1"/>
    <xf numFmtId="3" fontId="5" fillId="0" borderId="25" xfId="0" applyNumberFormat="1" applyFont="1" applyBorder="1" applyAlignment="1">
      <alignment vertical="center"/>
    </xf>
    <xf numFmtId="3" fontId="5" fillId="0" borderId="27" xfId="0" applyNumberFormat="1" applyFont="1" applyBorder="1" applyAlignment="1">
      <alignment horizontal="right" vertical="center"/>
    </xf>
    <xf numFmtId="3" fontId="4" fillId="0" borderId="21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horizontal="left" vertical="center"/>
    </xf>
    <xf numFmtId="3" fontId="9" fillId="0" borderId="10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7" fillId="0" borderId="10" xfId="0" applyFont="1" applyBorder="1" applyAlignment="1">
      <alignment horizontal="left" vertical="center"/>
    </xf>
    <xf numFmtId="3" fontId="7" fillId="0" borderId="10" xfId="0" applyNumberFormat="1" applyFont="1" applyBorder="1" applyAlignment="1">
      <alignment horizontal="right" vertical="center"/>
    </xf>
    <xf numFmtId="0" fontId="8" fillId="0" borderId="10" xfId="0" applyFont="1" applyBorder="1"/>
    <xf numFmtId="0" fontId="10" fillId="0" borderId="10" xfId="0" applyFont="1" applyBorder="1"/>
    <xf numFmtId="1" fontId="9" fillId="0" borderId="10" xfId="0" applyNumberFormat="1" applyFont="1" applyBorder="1" applyAlignment="1">
      <alignment horizontal="right" vertical="center"/>
    </xf>
    <xf numFmtId="0" fontId="8" fillId="0" borderId="2" xfId="0" applyFont="1" applyBorder="1"/>
    <xf numFmtId="0" fontId="8" fillId="0" borderId="0" xfId="0" applyFont="1"/>
    <xf numFmtId="0" fontId="8" fillId="0" borderId="5" xfId="0" applyFont="1" applyBorder="1"/>
    <xf numFmtId="0" fontId="8" fillId="0" borderId="8" xfId="0" applyFont="1" applyBorder="1"/>
    <xf numFmtId="164" fontId="9" fillId="0" borderId="10" xfId="1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10" xfId="0" applyFont="1" applyBorder="1" applyAlignment="1">
      <alignment vertical="center"/>
    </xf>
    <xf numFmtId="3" fontId="12" fillId="0" borderId="10" xfId="0" applyNumberFormat="1" applyFont="1" applyBorder="1" applyAlignment="1">
      <alignment vertical="center"/>
    </xf>
    <xf numFmtId="3" fontId="12" fillId="0" borderId="8" xfId="0" applyNumberFormat="1" applyFont="1" applyBorder="1" applyAlignment="1">
      <alignment horizontal="right" vertical="center"/>
    </xf>
    <xf numFmtId="3" fontId="12" fillId="0" borderId="0" xfId="0" applyNumberFormat="1" applyFont="1" applyAlignment="1">
      <alignment vertical="center"/>
    </xf>
    <xf numFmtId="43" fontId="12" fillId="0" borderId="0" xfId="1" applyFont="1" applyAlignment="1">
      <alignment vertical="center"/>
    </xf>
    <xf numFmtId="43" fontId="12" fillId="0" borderId="0" xfId="0" applyNumberFormat="1" applyFont="1" applyAlignment="1">
      <alignment vertical="center"/>
    </xf>
    <xf numFmtId="3" fontId="11" fillId="0" borderId="0" xfId="0" applyNumberFormat="1" applyFont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3" fontId="12" fillId="0" borderId="7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3" fillId="3" borderId="4" xfId="0" applyFont="1" applyFill="1" applyBorder="1"/>
    <xf numFmtId="0" fontId="13" fillId="3" borderId="7" xfId="0" applyFont="1" applyFill="1" applyBorder="1" applyAlignment="1">
      <alignment horizontal="center" vertical="center"/>
    </xf>
    <xf numFmtId="0" fontId="13" fillId="3" borderId="7" xfId="0" applyFont="1" applyFill="1" applyBorder="1"/>
    <xf numFmtId="0" fontId="13" fillId="3" borderId="8" xfId="0" applyFont="1" applyFill="1" applyBorder="1"/>
    <xf numFmtId="0" fontId="13" fillId="3" borderId="9" xfId="0" applyFont="1" applyFill="1" applyBorder="1"/>
    <xf numFmtId="0" fontId="13" fillId="3" borderId="9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 vertical="center"/>
    </xf>
    <xf numFmtId="3" fontId="13" fillId="3" borderId="10" xfId="0" applyNumberFormat="1" applyFont="1" applyFill="1" applyBorder="1" applyAlignment="1">
      <alignment horizontal="right" vertical="center"/>
    </xf>
    <xf numFmtId="0" fontId="13" fillId="3" borderId="2" xfId="0" applyFont="1" applyFill="1" applyBorder="1" applyAlignment="1">
      <alignment horizontal="center" wrapText="1"/>
    </xf>
    <xf numFmtId="0" fontId="13" fillId="3" borderId="5" xfId="0" applyFont="1" applyFill="1" applyBorder="1" applyAlignment="1">
      <alignment horizontal="center" wrapText="1"/>
    </xf>
    <xf numFmtId="0" fontId="13" fillId="3" borderId="8" xfId="0" applyFont="1" applyFill="1" applyBorder="1" applyAlignment="1">
      <alignment horizont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43" fontId="15" fillId="0" borderId="0" xfId="1" applyFont="1" applyAlignment="1">
      <alignment vertical="center"/>
    </xf>
    <xf numFmtId="165" fontId="15" fillId="0" borderId="0" xfId="1" applyNumberFormat="1" applyFont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center"/>
    </xf>
    <xf numFmtId="0" fontId="16" fillId="3" borderId="4" xfId="0" applyFont="1" applyFill="1" applyBorder="1"/>
    <xf numFmtId="0" fontId="16" fillId="3" borderId="7" xfId="0" applyFont="1" applyFill="1" applyBorder="1" applyAlignment="1">
      <alignment horizontal="center" vertical="center"/>
    </xf>
    <xf numFmtId="0" fontId="16" fillId="3" borderId="7" xfId="0" applyFont="1" applyFill="1" applyBorder="1"/>
    <xf numFmtId="0" fontId="16" fillId="3" borderId="8" xfId="0" applyFont="1" applyFill="1" applyBorder="1"/>
    <xf numFmtId="0" fontId="16" fillId="3" borderId="9" xfId="0" applyFont="1" applyFill="1" applyBorder="1"/>
    <xf numFmtId="0" fontId="16" fillId="3" borderId="9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5" fillId="0" borderId="10" xfId="0" applyFont="1" applyBorder="1" applyAlignment="1">
      <alignment vertical="center"/>
    </xf>
    <xf numFmtId="3" fontId="15" fillId="0" borderId="10" xfId="0" applyNumberFormat="1" applyFont="1" applyBorder="1" applyAlignment="1">
      <alignment vertical="center"/>
    </xf>
    <xf numFmtId="3" fontId="15" fillId="0" borderId="0" xfId="0" applyNumberFormat="1" applyFont="1" applyAlignment="1">
      <alignment vertical="center"/>
    </xf>
    <xf numFmtId="43" fontId="15" fillId="0" borderId="0" xfId="0" applyNumberFormat="1" applyFont="1" applyAlignment="1">
      <alignment vertical="center"/>
    </xf>
    <xf numFmtId="0" fontId="16" fillId="3" borderId="10" xfId="0" applyFont="1" applyFill="1" applyBorder="1" applyAlignment="1">
      <alignment horizontal="center" vertical="center"/>
    </xf>
    <xf numFmtId="3" fontId="16" fillId="3" borderId="10" xfId="0" applyNumberFormat="1" applyFont="1" applyFill="1" applyBorder="1" applyAlignment="1">
      <alignment horizontal="right" vertical="center"/>
    </xf>
    <xf numFmtId="3" fontId="14" fillId="0" borderId="0" xfId="0" applyNumberFormat="1" applyFont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3" fontId="15" fillId="0" borderId="10" xfId="0" applyNumberFormat="1" applyFont="1" applyBorder="1" applyAlignment="1">
      <alignment horizontal="center" vertical="center"/>
    </xf>
    <xf numFmtId="3" fontId="16" fillId="3" borderId="1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10" xfId="0" applyFont="1" applyBorder="1" applyAlignment="1">
      <alignment vertical="center"/>
    </xf>
    <xf numFmtId="3" fontId="14" fillId="0" borderId="10" xfId="0" applyNumberFormat="1" applyFont="1" applyBorder="1" applyAlignment="1">
      <alignment vertical="center"/>
    </xf>
    <xf numFmtId="3" fontId="14" fillId="0" borderId="10" xfId="0" applyNumberFormat="1" applyFont="1" applyBorder="1" applyAlignment="1">
      <alignment horizontal="center" vertical="center"/>
    </xf>
    <xf numFmtId="43" fontId="15" fillId="0" borderId="0" xfId="1" applyFont="1"/>
    <xf numFmtId="0" fontId="15" fillId="0" borderId="0" xfId="0" applyFont="1"/>
    <xf numFmtId="0" fontId="14" fillId="0" borderId="0" xfId="0" applyFont="1" applyAlignment="1">
      <alignment horizontal="center"/>
    </xf>
    <xf numFmtId="3" fontId="15" fillId="0" borderId="8" xfId="0" applyNumberFormat="1" applyFont="1" applyBorder="1" applyAlignment="1">
      <alignment horizontal="right" vertical="center"/>
    </xf>
    <xf numFmtId="0" fontId="15" fillId="0" borderId="11" xfId="0" applyFont="1" applyBorder="1"/>
    <xf numFmtId="0" fontId="15" fillId="0" borderId="12" xfId="0" applyFont="1" applyBorder="1"/>
    <xf numFmtId="3" fontId="14" fillId="0" borderId="0" xfId="0" applyNumberFormat="1" applyFont="1" applyAlignment="1">
      <alignment horizontal="center"/>
    </xf>
    <xf numFmtId="3" fontId="15" fillId="0" borderId="0" xfId="0" applyNumberFormat="1" applyFont="1"/>
    <xf numFmtId="0" fontId="15" fillId="0" borderId="0" xfId="0" applyFont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/>
    </xf>
    <xf numFmtId="43" fontId="17" fillId="2" borderId="1" xfId="1" applyFont="1" applyFill="1" applyBorder="1" applyAlignment="1">
      <alignment horizontal="center" vertical="center"/>
    </xf>
    <xf numFmtId="43" fontId="17" fillId="2" borderId="2" xfId="1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/>
    </xf>
    <xf numFmtId="43" fontId="17" fillId="2" borderId="4" xfId="1" applyFont="1" applyFill="1" applyBorder="1" applyAlignment="1">
      <alignment horizontal="center" vertical="center"/>
    </xf>
    <xf numFmtId="43" fontId="17" fillId="2" borderId="5" xfId="1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9" xfId="0" applyFont="1" applyFill="1" applyBorder="1"/>
    <xf numFmtId="43" fontId="17" fillId="2" borderId="7" xfId="1" applyFont="1" applyFill="1" applyBorder="1" applyAlignment="1">
      <alignment horizontal="center" vertical="center"/>
    </xf>
    <xf numFmtId="43" fontId="17" fillId="2" borderId="8" xfId="1" applyFont="1" applyFill="1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28" xfId="0" applyNumberFormat="1" applyFont="1" applyBorder="1" applyAlignment="1">
      <alignment horizontal="right" vertical="center"/>
    </xf>
    <xf numFmtId="43" fontId="18" fillId="0" borderId="10" xfId="1" applyFont="1" applyBorder="1" applyAlignment="1">
      <alignment vertical="center"/>
    </xf>
    <xf numFmtId="43" fontId="18" fillId="0" borderId="10" xfId="1" applyFont="1" applyBorder="1" applyAlignment="1">
      <alignment horizontal="right" vertical="center"/>
    </xf>
    <xf numFmtId="3" fontId="18" fillId="0" borderId="0" xfId="0" applyNumberFormat="1" applyFont="1" applyAlignment="1">
      <alignment horizontal="right" vertical="center"/>
    </xf>
    <xf numFmtId="0" fontId="17" fillId="2" borderId="10" xfId="0" applyFont="1" applyFill="1" applyBorder="1" applyAlignment="1">
      <alignment horizontal="center" vertical="center"/>
    </xf>
    <xf numFmtId="3" fontId="17" fillId="2" borderId="10" xfId="0" applyNumberFormat="1" applyFont="1" applyFill="1" applyBorder="1" applyAlignment="1">
      <alignment horizontal="right" vertical="center"/>
    </xf>
    <xf numFmtId="43" fontId="17" fillId="2" borderId="10" xfId="1" applyFont="1" applyFill="1" applyBorder="1" applyAlignment="1">
      <alignment horizontal="center" vertical="center"/>
    </xf>
    <xf numFmtId="43" fontId="17" fillId="2" borderId="10" xfId="1" applyFont="1" applyFill="1" applyBorder="1" applyAlignment="1">
      <alignment horizontal="right" vertical="center"/>
    </xf>
    <xf numFmtId="3" fontId="17" fillId="2" borderId="0" xfId="0" applyNumberFormat="1" applyFont="1" applyFill="1" applyAlignment="1">
      <alignment horizontal="right" vertical="center"/>
    </xf>
    <xf numFmtId="43" fontId="15" fillId="0" borderId="0" xfId="0" applyNumberFormat="1" applyFont="1"/>
    <xf numFmtId="0" fontId="14" fillId="4" borderId="0" xfId="0" applyFont="1" applyFill="1" applyAlignment="1">
      <alignment horizontal="center"/>
    </xf>
    <xf numFmtId="43" fontId="15" fillId="4" borderId="0" xfId="1" applyFont="1" applyFill="1"/>
    <xf numFmtId="0" fontId="15" fillId="4" borderId="0" xfId="0" applyFont="1" applyFill="1"/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17" fillId="2" borderId="0" xfId="0" applyFont="1" applyFill="1"/>
    <xf numFmtId="0" fontId="16" fillId="3" borderId="7" xfId="0" applyFont="1" applyFill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wrapText="1"/>
    </xf>
    <xf numFmtId="0" fontId="13" fillId="3" borderId="5" xfId="0" applyFont="1" applyFill="1" applyBorder="1" applyAlignment="1">
      <alignment horizontal="center" wrapText="1"/>
    </xf>
    <xf numFmtId="0" fontId="13" fillId="3" borderId="8" xfId="0" applyFont="1" applyFill="1" applyBorder="1" applyAlignment="1">
      <alignment horizontal="center" wrapText="1"/>
    </xf>
    <xf numFmtId="0" fontId="14" fillId="0" borderId="1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2" xfId="0" applyFont="1" applyBorder="1" applyAlignment="1">
      <alignment horizontal="center"/>
    </xf>
    <xf numFmtId="0" fontId="17" fillId="2" borderId="6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43" fontId="15" fillId="0" borderId="0" xfId="1" applyFont="1" applyAlignment="1">
      <alignment horizontal="center"/>
    </xf>
    <xf numFmtId="43" fontId="17" fillId="2" borderId="6" xfId="1" applyFont="1" applyFill="1" applyBorder="1" applyAlignment="1">
      <alignment horizontal="center" vertical="center"/>
    </xf>
    <xf numFmtId="43" fontId="17" fillId="2" borderId="9" xfId="1" applyFont="1" applyFill="1" applyBorder="1" applyAlignment="1">
      <alignment horizontal="center" vertical="center"/>
    </xf>
    <xf numFmtId="43" fontId="17" fillId="2" borderId="2" xfId="1" applyFont="1" applyFill="1" applyBorder="1" applyAlignment="1">
      <alignment horizontal="center" vertical="center"/>
    </xf>
    <xf numFmtId="43" fontId="17" fillId="2" borderId="5" xfId="1" applyFont="1" applyFill="1" applyBorder="1" applyAlignment="1">
      <alignment horizontal="center" vertical="center"/>
    </xf>
    <xf numFmtId="43" fontId="17" fillId="2" borderId="8" xfId="1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/>
    </xf>
    <xf numFmtId="0" fontId="14" fillId="4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5D73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0</xdr:row>
          <xdr:rowOff>47625</xdr:rowOff>
        </xdr:from>
        <xdr:to>
          <xdr:col>2</xdr:col>
          <xdr:colOff>495300</xdr:colOff>
          <xdr:row>6</xdr:row>
          <xdr:rowOff>114300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638175</xdr:colOff>
          <xdr:row>0</xdr:row>
          <xdr:rowOff>133350</xdr:rowOff>
        </xdr:from>
        <xdr:to>
          <xdr:col>2</xdr:col>
          <xdr:colOff>152400</xdr:colOff>
          <xdr:row>7</xdr:row>
          <xdr:rowOff>9525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141515</xdr:rowOff>
    </xdr:from>
    <xdr:to>
      <xdr:col>2</xdr:col>
      <xdr:colOff>363902</xdr:colOff>
      <xdr:row>3</xdr:row>
      <xdr:rowOff>223880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141515"/>
          <a:ext cx="3357745" cy="10599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211631</xdr:colOff>
      <xdr:row>0</xdr:row>
      <xdr:rowOff>119743</xdr:rowOff>
    </xdr:from>
    <xdr:to>
      <xdr:col>2</xdr:col>
      <xdr:colOff>309921</xdr:colOff>
      <xdr:row>6</xdr:row>
      <xdr:rowOff>7798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31" y="119743"/>
          <a:ext cx="3370408" cy="103105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80123</xdr:colOff>
      <xdr:row>0</xdr:row>
      <xdr:rowOff>119343</xdr:rowOff>
    </xdr:from>
    <xdr:to>
      <xdr:col>2</xdr:col>
      <xdr:colOff>147965</xdr:colOff>
      <xdr:row>5</xdr:row>
      <xdr:rowOff>190006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123" y="119343"/>
          <a:ext cx="3359682" cy="102316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254533</xdr:colOff>
      <xdr:row>1</xdr:row>
      <xdr:rowOff>38420</xdr:rowOff>
    </xdr:from>
    <xdr:to>
      <xdr:col>2</xdr:col>
      <xdr:colOff>333773</xdr:colOff>
      <xdr:row>6</xdr:row>
      <xdr:rowOff>122418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533" y="228920"/>
          <a:ext cx="3351358" cy="10364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L151"/>
  <sheetViews>
    <sheetView workbookViewId="0"/>
  </sheetViews>
  <sheetFormatPr baseColWidth="10" defaultColWidth="11.42578125" defaultRowHeight="9" x14ac:dyDescent="0.15"/>
  <cols>
    <col min="1" max="1" width="11.42578125" style="36"/>
    <col min="2" max="2" width="18.5703125" style="36" customWidth="1"/>
    <col min="3" max="16384" width="11.42578125" style="36"/>
  </cols>
  <sheetData>
    <row r="9" spans="2:12" x14ac:dyDescent="0.15">
      <c r="B9" s="159" t="s">
        <v>2</v>
      </c>
      <c r="C9" s="159" t="s">
        <v>8</v>
      </c>
      <c r="D9" s="155" t="s">
        <v>64</v>
      </c>
      <c r="E9" s="155" t="s">
        <v>71</v>
      </c>
      <c r="F9" s="155" t="s">
        <v>65</v>
      </c>
      <c r="G9" s="155" t="s">
        <v>66</v>
      </c>
      <c r="H9" s="155" t="s">
        <v>67</v>
      </c>
      <c r="I9" s="155" t="s">
        <v>68</v>
      </c>
      <c r="J9" s="155" t="s">
        <v>69</v>
      </c>
      <c r="K9" s="155" t="s">
        <v>70</v>
      </c>
      <c r="L9" s="159" t="s">
        <v>7</v>
      </c>
    </row>
    <row r="10" spans="2:12" x14ac:dyDescent="0.15">
      <c r="B10" s="159"/>
      <c r="C10" s="159"/>
      <c r="D10" s="155"/>
      <c r="E10" s="155"/>
      <c r="F10" s="155"/>
      <c r="G10" s="155"/>
      <c r="H10" s="155"/>
      <c r="I10" s="155"/>
      <c r="J10" s="155"/>
      <c r="K10" s="155"/>
      <c r="L10" s="159"/>
    </row>
    <row r="11" spans="2:12" x14ac:dyDescent="0.15">
      <c r="B11" s="159"/>
      <c r="C11" s="159"/>
      <c r="D11" s="155"/>
      <c r="E11" s="155"/>
      <c r="F11" s="155"/>
      <c r="G11" s="155"/>
      <c r="H11" s="155"/>
      <c r="I11" s="155"/>
      <c r="J11" s="155"/>
      <c r="K11" s="155"/>
      <c r="L11" s="159"/>
    </row>
    <row r="12" spans="2:12" x14ac:dyDescent="0.15">
      <c r="B12" s="159"/>
      <c r="C12" s="159"/>
      <c r="D12" s="155"/>
      <c r="E12" s="155"/>
      <c r="F12" s="155"/>
      <c r="G12" s="155"/>
      <c r="H12" s="155"/>
      <c r="I12" s="155"/>
      <c r="J12" s="155"/>
      <c r="K12" s="155"/>
      <c r="L12" s="159"/>
    </row>
    <row r="13" spans="2:12" x14ac:dyDescent="0.15">
      <c r="B13" s="159"/>
      <c r="C13" s="159"/>
      <c r="D13" s="155"/>
      <c r="E13" s="155"/>
      <c r="F13" s="155"/>
      <c r="G13" s="155"/>
      <c r="H13" s="155"/>
      <c r="I13" s="155"/>
      <c r="J13" s="155"/>
      <c r="K13" s="155"/>
      <c r="L13" s="159"/>
    </row>
    <row r="14" spans="2:12" x14ac:dyDescent="0.15">
      <c r="B14" s="159"/>
      <c r="C14" s="159"/>
      <c r="D14" s="155"/>
      <c r="E14" s="155"/>
      <c r="F14" s="155"/>
      <c r="G14" s="155"/>
      <c r="H14" s="155"/>
      <c r="I14" s="155"/>
      <c r="J14" s="155"/>
      <c r="K14" s="155"/>
      <c r="L14" s="159"/>
    </row>
    <row r="15" spans="2:12" x14ac:dyDescent="0.15">
      <c r="B15" s="31" t="s">
        <v>35</v>
      </c>
      <c r="C15" s="32">
        <v>54519429.184735119</v>
      </c>
      <c r="D15" s="32">
        <v>12170938.786892701</v>
      </c>
      <c r="E15" s="32">
        <v>3953566.85</v>
      </c>
      <c r="F15" s="32">
        <v>8374.9</v>
      </c>
      <c r="G15" s="32">
        <v>2646324.2468618816</v>
      </c>
      <c r="H15" s="32">
        <v>3005393.6530167237</v>
      </c>
      <c r="I15" s="32">
        <v>7041722.7309288317</v>
      </c>
      <c r="J15" s="32">
        <v>525390.81147287996</v>
      </c>
      <c r="K15" s="32">
        <v>0</v>
      </c>
      <c r="L15" s="32">
        <v>83871141.163908139</v>
      </c>
    </row>
    <row r="16" spans="2:12" x14ac:dyDescent="0.15">
      <c r="B16" s="31" t="s">
        <v>36</v>
      </c>
      <c r="C16" s="32">
        <v>30310533.151402928</v>
      </c>
      <c r="D16" s="32">
        <v>7298540.5781543003</v>
      </c>
      <c r="E16" s="33">
        <v>0</v>
      </c>
      <c r="F16" s="32">
        <v>1327.8000000000002</v>
      </c>
      <c r="G16" s="32">
        <v>1471246.4124760225</v>
      </c>
      <c r="H16" s="32">
        <v>1802243.0944449161</v>
      </c>
      <c r="I16" s="32">
        <v>1686541.3265624959</v>
      </c>
      <c r="J16" s="33">
        <v>0</v>
      </c>
      <c r="K16" s="32">
        <v>2722926</v>
      </c>
      <c r="L16" s="32">
        <v>45293358.363040663</v>
      </c>
    </row>
    <row r="17" spans="1:12" x14ac:dyDescent="0.15">
      <c r="B17" s="31" t="s">
        <v>37</v>
      </c>
      <c r="C17" s="32">
        <v>29256599.862682752</v>
      </c>
      <c r="D17" s="32">
        <v>7036208.8247295991</v>
      </c>
      <c r="E17" s="33">
        <v>0</v>
      </c>
      <c r="F17" s="32">
        <v>0</v>
      </c>
      <c r="G17" s="32">
        <v>1420088.8516243456</v>
      </c>
      <c r="H17" s="32">
        <v>1737464.6335083521</v>
      </c>
      <c r="I17" s="32">
        <v>1453869.264695402</v>
      </c>
      <c r="J17" s="33">
        <v>0</v>
      </c>
      <c r="K17" s="33">
        <v>0</v>
      </c>
      <c r="L17" s="32">
        <v>40904231.437240452</v>
      </c>
    </row>
    <row r="18" spans="1:12" x14ac:dyDescent="0.15">
      <c r="B18" s="31" t="s">
        <v>38</v>
      </c>
      <c r="C18" s="32">
        <v>72358049.172822282</v>
      </c>
      <c r="D18" s="32">
        <v>13954715.473011699</v>
      </c>
      <c r="E18" s="32">
        <v>169784.4</v>
      </c>
      <c r="F18" s="32">
        <v>18170.28</v>
      </c>
      <c r="G18" s="32">
        <v>3512195.5115151391</v>
      </c>
      <c r="H18" s="32">
        <v>3445865.1768630045</v>
      </c>
      <c r="I18" s="32">
        <v>6649095.3320525605</v>
      </c>
      <c r="J18" s="32">
        <v>50357.188527120001</v>
      </c>
      <c r="K18" s="32">
        <v>5869225</v>
      </c>
      <c r="L18" s="32">
        <v>106027457.53479181</v>
      </c>
    </row>
    <row r="19" spans="1:12" x14ac:dyDescent="0.15">
      <c r="B19" s="31" t="s">
        <v>39</v>
      </c>
      <c r="C19" s="32">
        <v>19291986.328356903</v>
      </c>
      <c r="D19" s="32">
        <v>6122300.0053420002</v>
      </c>
      <c r="E19" s="33">
        <v>0</v>
      </c>
      <c r="F19" s="32">
        <v>0</v>
      </c>
      <c r="G19" s="32">
        <v>936415.1375226113</v>
      </c>
      <c r="H19" s="32">
        <v>1511790.7974570403</v>
      </c>
      <c r="I19" s="32">
        <v>403532.94576071401</v>
      </c>
      <c r="J19" s="33">
        <v>0</v>
      </c>
      <c r="K19" s="32">
        <v>3268630</v>
      </c>
      <c r="L19" s="32">
        <v>31534655.214439269</v>
      </c>
    </row>
    <row r="20" spans="1:12" s="37" customFormat="1" x14ac:dyDescent="0.15">
      <c r="B20" s="34" t="s">
        <v>40</v>
      </c>
      <c r="C20" s="35">
        <v>205736597.69999996</v>
      </c>
      <c r="D20" s="35">
        <v>46582703.668130301</v>
      </c>
      <c r="E20" s="35">
        <v>4123351.25</v>
      </c>
      <c r="F20" s="35">
        <v>27872.98</v>
      </c>
      <c r="G20" s="35">
        <v>9986270.1600000001</v>
      </c>
      <c r="H20" s="35">
        <v>11502757.355290037</v>
      </c>
      <c r="I20" s="35">
        <v>17234761.600000005</v>
      </c>
      <c r="J20" s="35">
        <v>575748</v>
      </c>
      <c r="K20" s="35">
        <v>11860781</v>
      </c>
      <c r="L20" s="35">
        <v>307630843.71342033</v>
      </c>
    </row>
    <row r="24" spans="1:12" x14ac:dyDescent="0.15">
      <c r="A24" s="39"/>
      <c r="B24" s="156" t="s">
        <v>41</v>
      </c>
      <c r="C24" s="155" t="s">
        <v>72</v>
      </c>
      <c r="D24" s="155" t="s">
        <v>64</v>
      </c>
      <c r="E24" s="155" t="s">
        <v>71</v>
      </c>
      <c r="F24" s="155" t="s">
        <v>65</v>
      </c>
      <c r="G24" s="155" t="s">
        <v>66</v>
      </c>
      <c r="H24" s="155" t="s">
        <v>67</v>
      </c>
      <c r="I24" s="155" t="s">
        <v>68</v>
      </c>
      <c r="J24" s="155" t="s">
        <v>69</v>
      </c>
      <c r="K24" s="155" t="s">
        <v>70</v>
      </c>
      <c r="L24" s="159" t="s">
        <v>7</v>
      </c>
    </row>
    <row r="25" spans="1:12" x14ac:dyDescent="0.15">
      <c r="A25" s="41"/>
      <c r="B25" s="157"/>
      <c r="C25" s="155"/>
      <c r="D25" s="155"/>
      <c r="E25" s="155"/>
      <c r="F25" s="155"/>
      <c r="G25" s="155"/>
      <c r="H25" s="155"/>
      <c r="I25" s="155"/>
      <c r="J25" s="155"/>
      <c r="K25" s="155"/>
      <c r="L25" s="159"/>
    </row>
    <row r="26" spans="1:12" x14ac:dyDescent="0.15">
      <c r="A26" s="41"/>
      <c r="B26" s="157"/>
      <c r="C26" s="155"/>
      <c r="D26" s="155"/>
      <c r="E26" s="155"/>
      <c r="F26" s="155"/>
      <c r="G26" s="155"/>
      <c r="H26" s="155"/>
      <c r="I26" s="155"/>
      <c r="J26" s="155"/>
      <c r="K26" s="155"/>
      <c r="L26" s="159"/>
    </row>
    <row r="27" spans="1:12" x14ac:dyDescent="0.15">
      <c r="A27" s="41"/>
      <c r="B27" s="157"/>
      <c r="C27" s="155"/>
      <c r="D27" s="155"/>
      <c r="E27" s="155"/>
      <c r="F27" s="155"/>
      <c r="G27" s="155"/>
      <c r="H27" s="155"/>
      <c r="I27" s="155"/>
      <c r="J27" s="155"/>
      <c r="K27" s="155"/>
      <c r="L27" s="159"/>
    </row>
    <row r="28" spans="1:12" x14ac:dyDescent="0.15">
      <c r="A28" s="41"/>
      <c r="B28" s="157"/>
      <c r="C28" s="155"/>
      <c r="D28" s="155"/>
      <c r="E28" s="155"/>
      <c r="F28" s="155"/>
      <c r="G28" s="155"/>
      <c r="H28" s="155"/>
      <c r="I28" s="155"/>
      <c r="J28" s="155"/>
      <c r="K28" s="155"/>
      <c r="L28" s="159"/>
    </row>
    <row r="29" spans="1:12" x14ac:dyDescent="0.15">
      <c r="A29" s="42"/>
      <c r="B29" s="158"/>
      <c r="C29" s="155"/>
      <c r="D29" s="155"/>
      <c r="E29" s="155"/>
      <c r="F29" s="155"/>
      <c r="G29" s="155"/>
      <c r="H29" s="155"/>
      <c r="I29" s="155"/>
      <c r="J29" s="155"/>
      <c r="K29" s="155"/>
      <c r="L29" s="159"/>
    </row>
    <row r="30" spans="1:12" x14ac:dyDescent="0.15">
      <c r="B30" s="31" t="s">
        <v>60</v>
      </c>
      <c r="C30" s="32">
        <v>14965849</v>
      </c>
      <c r="D30" s="32">
        <v>3499983</v>
      </c>
      <c r="E30" s="32">
        <v>1852986.25</v>
      </c>
      <c r="F30" s="32">
        <v>2571.08</v>
      </c>
      <c r="G30" s="32">
        <v>1228131</v>
      </c>
      <c r="H30" s="32">
        <v>1837230</v>
      </c>
      <c r="I30" s="32">
        <v>2369542.4247710519</v>
      </c>
      <c r="J30" s="32">
        <v>175130.452998172</v>
      </c>
      <c r="K30" s="33">
        <v>0</v>
      </c>
      <c r="L30" s="32">
        <v>25931423.207769223</v>
      </c>
    </row>
    <row r="31" spans="1:12" x14ac:dyDescent="0.15">
      <c r="B31" s="31" t="s">
        <v>61</v>
      </c>
      <c r="C31" s="32">
        <v>19755529.111182433</v>
      </c>
      <c r="D31" s="32">
        <v>4377149.5721599804</v>
      </c>
      <c r="E31" s="32">
        <v>570293.6</v>
      </c>
      <c r="F31" s="32">
        <v>3733.82</v>
      </c>
      <c r="G31" s="32">
        <v>708646.67038131121</v>
      </c>
      <c r="H31" s="32">
        <v>584081.82650836208</v>
      </c>
      <c r="I31" s="32">
        <v>2260396.3061577799</v>
      </c>
      <c r="J31" s="32">
        <v>175130.452998172</v>
      </c>
      <c r="K31" s="33">
        <v>0</v>
      </c>
      <c r="L31" s="32">
        <v>28434961.359388039</v>
      </c>
    </row>
    <row r="32" spans="1:12" x14ac:dyDescent="0.15">
      <c r="B32" s="31" t="s">
        <v>62</v>
      </c>
      <c r="C32" s="32">
        <v>19798051.073552683</v>
      </c>
      <c r="D32" s="32">
        <v>4293806.2147327196</v>
      </c>
      <c r="E32" s="32">
        <v>1530287</v>
      </c>
      <c r="F32" s="32">
        <v>2070</v>
      </c>
      <c r="G32" s="32">
        <v>709546.57648057037</v>
      </c>
      <c r="H32" s="32">
        <v>584081.82650836208</v>
      </c>
      <c r="I32" s="32">
        <v>2411784</v>
      </c>
      <c r="J32" s="32">
        <v>175129.90547653599</v>
      </c>
      <c r="K32" s="32">
        <v>0</v>
      </c>
      <c r="L32" s="32">
        <v>29504756.596750874</v>
      </c>
    </row>
    <row r="33" spans="1:12" x14ac:dyDescent="0.15">
      <c r="B33" s="34" t="s">
        <v>63</v>
      </c>
      <c r="C33" s="35">
        <f>SUM(C30:C32)</f>
        <v>54519429.184735119</v>
      </c>
      <c r="D33" s="35">
        <f t="shared" ref="D33:K33" si="0">SUM(D30:D32)</f>
        <v>12170938.786892701</v>
      </c>
      <c r="E33" s="35">
        <f t="shared" si="0"/>
        <v>3953566.85</v>
      </c>
      <c r="F33" s="35">
        <f t="shared" si="0"/>
        <v>8374.9</v>
      </c>
      <c r="G33" s="35">
        <f t="shared" si="0"/>
        <v>2646324.2468618816</v>
      </c>
      <c r="H33" s="35">
        <f t="shared" si="0"/>
        <v>3005393.6530167237</v>
      </c>
      <c r="I33" s="35">
        <f t="shared" si="0"/>
        <v>7041722.7309288317</v>
      </c>
      <c r="J33" s="35">
        <f t="shared" si="0"/>
        <v>525390.81147287996</v>
      </c>
      <c r="K33" s="35">
        <f t="shared" si="0"/>
        <v>0</v>
      </c>
      <c r="L33" s="35">
        <f>SUM(L30:L32)</f>
        <v>83871141.163908139</v>
      </c>
    </row>
    <row r="36" spans="1:12" x14ac:dyDescent="0.15">
      <c r="A36" s="39"/>
      <c r="B36" s="156" t="s">
        <v>42</v>
      </c>
      <c r="C36" s="155" t="s">
        <v>72</v>
      </c>
      <c r="D36" s="155" t="s">
        <v>64</v>
      </c>
      <c r="E36" s="155" t="s">
        <v>71</v>
      </c>
      <c r="F36" s="155" t="s">
        <v>65</v>
      </c>
      <c r="G36" s="155" t="s">
        <v>66</v>
      </c>
      <c r="H36" s="155" t="s">
        <v>67</v>
      </c>
      <c r="I36" s="155" t="s">
        <v>68</v>
      </c>
      <c r="J36" s="155" t="s">
        <v>69</v>
      </c>
      <c r="K36" s="155" t="s">
        <v>70</v>
      </c>
      <c r="L36" s="159" t="s">
        <v>7</v>
      </c>
    </row>
    <row r="37" spans="1:12" x14ac:dyDescent="0.15">
      <c r="A37" s="41"/>
      <c r="B37" s="157"/>
      <c r="C37" s="155"/>
      <c r="D37" s="155"/>
      <c r="E37" s="155"/>
      <c r="F37" s="155"/>
      <c r="G37" s="155"/>
      <c r="H37" s="155"/>
      <c r="I37" s="155"/>
      <c r="J37" s="155"/>
      <c r="K37" s="155"/>
      <c r="L37" s="159"/>
    </row>
    <row r="38" spans="1:12" x14ac:dyDescent="0.15">
      <c r="A38" s="41"/>
      <c r="B38" s="157"/>
      <c r="C38" s="155"/>
      <c r="D38" s="155"/>
      <c r="E38" s="155"/>
      <c r="F38" s="155"/>
      <c r="G38" s="155"/>
      <c r="H38" s="155"/>
      <c r="I38" s="155"/>
      <c r="J38" s="155"/>
      <c r="K38" s="155"/>
      <c r="L38" s="159"/>
    </row>
    <row r="39" spans="1:12" x14ac:dyDescent="0.15">
      <c r="A39" s="41"/>
      <c r="B39" s="157"/>
      <c r="C39" s="155"/>
      <c r="D39" s="155"/>
      <c r="E39" s="155"/>
      <c r="F39" s="155"/>
      <c r="G39" s="155"/>
      <c r="H39" s="155"/>
      <c r="I39" s="155"/>
      <c r="J39" s="155"/>
      <c r="K39" s="155"/>
      <c r="L39" s="159"/>
    </row>
    <row r="40" spans="1:12" x14ac:dyDescent="0.15">
      <c r="A40" s="41"/>
      <c r="B40" s="157"/>
      <c r="C40" s="155"/>
      <c r="D40" s="155"/>
      <c r="E40" s="155"/>
      <c r="F40" s="155"/>
      <c r="G40" s="155"/>
      <c r="H40" s="155"/>
      <c r="I40" s="155"/>
      <c r="J40" s="155"/>
      <c r="K40" s="155"/>
      <c r="L40" s="159"/>
    </row>
    <row r="41" spans="1:12" x14ac:dyDescent="0.15">
      <c r="A41" s="42"/>
      <c r="B41" s="158"/>
      <c r="C41" s="155"/>
      <c r="D41" s="155"/>
      <c r="E41" s="155"/>
      <c r="F41" s="155"/>
      <c r="G41" s="155"/>
      <c r="H41" s="155"/>
      <c r="I41" s="155"/>
      <c r="J41" s="155"/>
      <c r="K41" s="155"/>
      <c r="L41" s="159"/>
    </row>
    <row r="42" spans="1:12" x14ac:dyDescent="0.15">
      <c r="B42" s="31" t="s">
        <v>60</v>
      </c>
      <c r="C42" s="32">
        <v>8320389</v>
      </c>
      <c r="D42" s="32">
        <v>2098833</v>
      </c>
      <c r="E42" s="33">
        <v>0</v>
      </c>
      <c r="F42" s="32">
        <v>655.20000000000005</v>
      </c>
      <c r="G42" s="32">
        <v>682790</v>
      </c>
      <c r="H42" s="32">
        <v>1101731</v>
      </c>
      <c r="I42" s="32">
        <v>567521.77223366406</v>
      </c>
      <c r="J42" s="33">
        <v>0</v>
      </c>
      <c r="K42" s="32">
        <v>2087962</v>
      </c>
      <c r="L42" s="32">
        <f>SUM(C42:K42)</f>
        <v>14859881.972233664</v>
      </c>
    </row>
    <row r="43" spans="1:12" x14ac:dyDescent="0.15">
      <c r="B43" s="31" t="s">
        <v>61</v>
      </c>
      <c r="C43" s="32">
        <v>10983251.855158152</v>
      </c>
      <c r="D43" s="32">
        <v>2624843.0231278199</v>
      </c>
      <c r="E43" s="33">
        <v>0</v>
      </c>
      <c r="F43" s="32">
        <v>125.6</v>
      </c>
      <c r="G43" s="32">
        <v>393978.05107186676</v>
      </c>
      <c r="H43" s="32">
        <v>350256.047222458</v>
      </c>
      <c r="I43" s="32">
        <v>541380.55432883196</v>
      </c>
      <c r="J43" s="33">
        <v>0</v>
      </c>
      <c r="K43" s="33">
        <v>0</v>
      </c>
      <c r="L43" s="32">
        <f t="shared" ref="L43:L44" si="1">SUM(C43:K43)</f>
        <v>14893835.13090913</v>
      </c>
    </row>
    <row r="44" spans="1:12" x14ac:dyDescent="0.15">
      <c r="B44" s="31" t="s">
        <v>62</v>
      </c>
      <c r="C44" s="32">
        <v>11006892.296244778</v>
      </c>
      <c r="D44" s="32">
        <v>2574864.55502648</v>
      </c>
      <c r="E44" s="33">
        <v>0</v>
      </c>
      <c r="F44" s="32">
        <v>547</v>
      </c>
      <c r="G44" s="32">
        <v>394478.36140415556</v>
      </c>
      <c r="H44" s="32">
        <v>350256.047222458</v>
      </c>
      <c r="I44" s="32">
        <v>577639</v>
      </c>
      <c r="J44" s="33">
        <v>0</v>
      </c>
      <c r="K44" s="32">
        <v>634964</v>
      </c>
      <c r="L44" s="32">
        <f t="shared" si="1"/>
        <v>15539641.259897871</v>
      </c>
    </row>
    <row r="45" spans="1:12" x14ac:dyDescent="0.15">
      <c r="B45" s="34" t="s">
        <v>63</v>
      </c>
      <c r="C45" s="35">
        <f>SUM(C42:C44)</f>
        <v>30310533.151402928</v>
      </c>
      <c r="D45" s="35">
        <f t="shared" ref="D45" si="2">SUM(D42:D44)</f>
        <v>7298540.5781543003</v>
      </c>
      <c r="E45" s="35">
        <f t="shared" ref="E45" si="3">SUM(E42:E44)</f>
        <v>0</v>
      </c>
      <c r="F45" s="35">
        <f t="shared" ref="F45" si="4">SUM(F42:F44)</f>
        <v>1327.8000000000002</v>
      </c>
      <c r="G45" s="35">
        <f t="shared" ref="G45" si="5">SUM(G42:G44)</f>
        <v>1471246.4124760225</v>
      </c>
      <c r="H45" s="35">
        <f t="shared" ref="H45" si="6">SUM(H42:H44)</f>
        <v>1802243.0944449161</v>
      </c>
      <c r="I45" s="35">
        <f t="shared" ref="I45" si="7">SUM(I42:I44)</f>
        <v>1686541.3265624959</v>
      </c>
      <c r="J45" s="35">
        <f t="shared" ref="J45" si="8">SUM(J42:J44)</f>
        <v>0</v>
      </c>
      <c r="K45" s="35">
        <f t="shared" ref="K45" si="9">SUM(K42:K44)</f>
        <v>2722926</v>
      </c>
      <c r="L45" s="35">
        <f>SUM(L42:L44)</f>
        <v>45293358.363040663</v>
      </c>
    </row>
    <row r="48" spans="1:12" x14ac:dyDescent="0.15">
      <c r="A48" s="39"/>
      <c r="B48" s="156" t="s">
        <v>43</v>
      </c>
      <c r="C48" s="155" t="s">
        <v>72</v>
      </c>
      <c r="D48" s="155" t="s">
        <v>64</v>
      </c>
      <c r="E48" s="155" t="s">
        <v>71</v>
      </c>
      <c r="F48" s="155" t="s">
        <v>65</v>
      </c>
      <c r="G48" s="155" t="s">
        <v>66</v>
      </c>
      <c r="H48" s="155" t="s">
        <v>67</v>
      </c>
      <c r="I48" s="155" t="s">
        <v>68</v>
      </c>
      <c r="J48" s="155" t="s">
        <v>69</v>
      </c>
      <c r="K48" s="155" t="s">
        <v>70</v>
      </c>
      <c r="L48" s="159" t="s">
        <v>7</v>
      </c>
    </row>
    <row r="49" spans="1:12" x14ac:dyDescent="0.15">
      <c r="A49" s="41"/>
      <c r="B49" s="157"/>
      <c r="C49" s="155"/>
      <c r="D49" s="155"/>
      <c r="E49" s="155"/>
      <c r="F49" s="155"/>
      <c r="G49" s="155"/>
      <c r="H49" s="155"/>
      <c r="I49" s="155"/>
      <c r="J49" s="155"/>
      <c r="K49" s="155"/>
      <c r="L49" s="159"/>
    </row>
    <row r="50" spans="1:12" x14ac:dyDescent="0.15">
      <c r="A50" s="41"/>
      <c r="B50" s="157"/>
      <c r="C50" s="155"/>
      <c r="D50" s="155"/>
      <c r="E50" s="155"/>
      <c r="F50" s="155"/>
      <c r="G50" s="155"/>
      <c r="H50" s="155"/>
      <c r="I50" s="155"/>
      <c r="J50" s="155"/>
      <c r="K50" s="155"/>
      <c r="L50" s="159"/>
    </row>
    <row r="51" spans="1:12" x14ac:dyDescent="0.15">
      <c r="A51" s="41"/>
      <c r="B51" s="157"/>
      <c r="C51" s="155"/>
      <c r="D51" s="155"/>
      <c r="E51" s="155"/>
      <c r="F51" s="155"/>
      <c r="G51" s="155"/>
      <c r="H51" s="155"/>
      <c r="I51" s="155"/>
      <c r="J51" s="155"/>
      <c r="K51" s="155"/>
      <c r="L51" s="159"/>
    </row>
    <row r="52" spans="1:12" x14ac:dyDescent="0.15">
      <c r="A52" s="41"/>
      <c r="B52" s="157"/>
      <c r="C52" s="155"/>
      <c r="D52" s="155"/>
      <c r="E52" s="155"/>
      <c r="F52" s="155"/>
      <c r="G52" s="155"/>
      <c r="H52" s="155"/>
      <c r="I52" s="155"/>
      <c r="J52" s="155"/>
      <c r="K52" s="155"/>
      <c r="L52" s="159"/>
    </row>
    <row r="53" spans="1:12" x14ac:dyDescent="0.15">
      <c r="A53" s="42"/>
      <c r="B53" s="158"/>
      <c r="C53" s="155"/>
      <c r="D53" s="155"/>
      <c r="E53" s="155"/>
      <c r="F53" s="155"/>
      <c r="G53" s="155"/>
      <c r="H53" s="155"/>
      <c r="I53" s="155"/>
      <c r="J53" s="155"/>
      <c r="K53" s="155"/>
      <c r="L53" s="159"/>
    </row>
    <row r="54" spans="1:12" x14ac:dyDescent="0.15">
      <c r="B54" s="31" t="s">
        <v>60</v>
      </c>
      <c r="C54" s="32">
        <v>8031079</v>
      </c>
      <c r="D54" s="32">
        <v>2023394</v>
      </c>
      <c r="E54" s="33">
        <v>0</v>
      </c>
      <c r="F54" s="38">
        <v>0</v>
      </c>
      <c r="G54" s="32">
        <v>659048</v>
      </c>
      <c r="H54" s="32">
        <v>1062131</v>
      </c>
      <c r="I54" s="32">
        <v>489227.374428018</v>
      </c>
      <c r="J54" s="33">
        <v>0</v>
      </c>
      <c r="K54" s="33">
        <v>0</v>
      </c>
      <c r="L54" s="32">
        <f>SUM(C54:K54)</f>
        <v>12264879.374428019</v>
      </c>
    </row>
    <row r="55" spans="1:12" x14ac:dyDescent="0.15">
      <c r="B55" s="31" t="s">
        <v>61</v>
      </c>
      <c r="C55" s="32">
        <v>10601351.213829374</v>
      </c>
      <c r="D55" s="32">
        <v>2530498.4599910397</v>
      </c>
      <c r="E55" s="33">
        <v>0</v>
      </c>
      <c r="F55" s="32">
        <v>0</v>
      </c>
      <c r="G55" s="32">
        <v>380278.96883665922</v>
      </c>
      <c r="H55" s="32">
        <v>337666.81675417599</v>
      </c>
      <c r="I55" s="32">
        <v>466692.89026738401</v>
      </c>
      <c r="J55" s="33">
        <v>0</v>
      </c>
      <c r="K55" s="33">
        <v>0</v>
      </c>
      <c r="L55" s="32">
        <f t="shared" ref="L55:L56" si="10">SUM(C55:K55)</f>
        <v>14316488.349678632</v>
      </c>
    </row>
    <row r="56" spans="1:12" x14ac:dyDescent="0.15">
      <c r="B56" s="31" t="s">
        <v>62</v>
      </c>
      <c r="C56" s="32">
        <v>10624169.648853375</v>
      </c>
      <c r="D56" s="32">
        <v>2482316.3647385598</v>
      </c>
      <c r="E56" s="33">
        <v>0</v>
      </c>
      <c r="F56" s="32">
        <v>0</v>
      </c>
      <c r="G56" s="32">
        <v>380761.88278768642</v>
      </c>
      <c r="H56" s="32">
        <v>337666.81675417599</v>
      </c>
      <c r="I56" s="32">
        <v>497949</v>
      </c>
      <c r="J56" s="33">
        <v>0</v>
      </c>
      <c r="K56" s="33">
        <v>0</v>
      </c>
      <c r="L56" s="32">
        <f t="shared" si="10"/>
        <v>14322863.713133795</v>
      </c>
    </row>
    <row r="57" spans="1:12" x14ac:dyDescent="0.15">
      <c r="B57" s="34" t="s">
        <v>63</v>
      </c>
      <c r="C57" s="35">
        <f>SUM(C54:C56)</f>
        <v>29256599.862682752</v>
      </c>
      <c r="D57" s="35">
        <f t="shared" ref="D57" si="11">SUM(D54:D56)</f>
        <v>7036208.8247295991</v>
      </c>
      <c r="E57" s="35">
        <f t="shared" ref="E57" si="12">SUM(E54:E56)</f>
        <v>0</v>
      </c>
      <c r="F57" s="35">
        <f t="shared" ref="F57" si="13">SUM(F54:F56)</f>
        <v>0</v>
      </c>
      <c r="G57" s="35">
        <f t="shared" ref="G57" si="14">SUM(G54:G56)</f>
        <v>1420088.8516243456</v>
      </c>
      <c r="H57" s="35">
        <f t="shared" ref="H57" si="15">SUM(H54:H56)</f>
        <v>1737464.6335083521</v>
      </c>
      <c r="I57" s="35">
        <f t="shared" ref="I57" si="16">SUM(I54:I56)</f>
        <v>1453869.264695402</v>
      </c>
      <c r="J57" s="35">
        <f t="shared" ref="J57" si="17">SUM(J54:J56)</f>
        <v>0</v>
      </c>
      <c r="K57" s="35">
        <f t="shared" ref="K57" si="18">SUM(K54:K56)</f>
        <v>0</v>
      </c>
      <c r="L57" s="35">
        <f>SUM(L54:L56)</f>
        <v>40904231.437240444</v>
      </c>
    </row>
    <row r="60" spans="1:12" x14ac:dyDescent="0.15">
      <c r="A60" s="39"/>
      <c r="B60" s="156" t="s">
        <v>44</v>
      </c>
      <c r="C60" s="155" t="s">
        <v>72</v>
      </c>
      <c r="D60" s="155" t="s">
        <v>64</v>
      </c>
      <c r="E60" s="155" t="s">
        <v>71</v>
      </c>
      <c r="F60" s="155" t="s">
        <v>65</v>
      </c>
      <c r="G60" s="155" t="s">
        <v>66</v>
      </c>
      <c r="H60" s="155" t="s">
        <v>67</v>
      </c>
      <c r="I60" s="155" t="s">
        <v>68</v>
      </c>
      <c r="J60" s="155" t="s">
        <v>69</v>
      </c>
      <c r="K60" s="155" t="s">
        <v>70</v>
      </c>
      <c r="L60" s="159" t="s">
        <v>7</v>
      </c>
    </row>
    <row r="61" spans="1:12" x14ac:dyDescent="0.15">
      <c r="A61" s="41"/>
      <c r="B61" s="157"/>
      <c r="C61" s="155"/>
      <c r="D61" s="155"/>
      <c r="E61" s="155"/>
      <c r="F61" s="155"/>
      <c r="G61" s="155"/>
      <c r="H61" s="155"/>
      <c r="I61" s="155"/>
      <c r="J61" s="155"/>
      <c r="K61" s="155"/>
      <c r="L61" s="159"/>
    </row>
    <row r="62" spans="1:12" x14ac:dyDescent="0.15">
      <c r="A62" s="41"/>
      <c r="B62" s="157"/>
      <c r="C62" s="155"/>
      <c r="D62" s="155"/>
      <c r="E62" s="155"/>
      <c r="F62" s="155"/>
      <c r="G62" s="155"/>
      <c r="H62" s="155"/>
      <c r="I62" s="155"/>
      <c r="J62" s="155"/>
      <c r="K62" s="155"/>
      <c r="L62" s="159"/>
    </row>
    <row r="63" spans="1:12" x14ac:dyDescent="0.15">
      <c r="A63" s="41"/>
      <c r="B63" s="157"/>
      <c r="C63" s="155"/>
      <c r="D63" s="155"/>
      <c r="E63" s="155"/>
      <c r="F63" s="155"/>
      <c r="G63" s="155"/>
      <c r="H63" s="155"/>
      <c r="I63" s="155"/>
      <c r="J63" s="155"/>
      <c r="K63" s="155"/>
      <c r="L63" s="159"/>
    </row>
    <row r="64" spans="1:12" x14ac:dyDescent="0.15">
      <c r="A64" s="41"/>
      <c r="B64" s="157"/>
      <c r="C64" s="155"/>
      <c r="D64" s="155"/>
      <c r="E64" s="155"/>
      <c r="F64" s="155"/>
      <c r="G64" s="155"/>
      <c r="H64" s="155"/>
      <c r="I64" s="155"/>
      <c r="J64" s="155"/>
      <c r="K64" s="155"/>
      <c r="L64" s="159"/>
    </row>
    <row r="65" spans="1:12" x14ac:dyDescent="0.15">
      <c r="A65" s="42"/>
      <c r="B65" s="158"/>
      <c r="C65" s="155"/>
      <c r="D65" s="155"/>
      <c r="E65" s="155"/>
      <c r="F65" s="155"/>
      <c r="G65" s="155"/>
      <c r="H65" s="155"/>
      <c r="I65" s="155"/>
      <c r="J65" s="155"/>
      <c r="K65" s="155"/>
      <c r="L65" s="159"/>
    </row>
    <row r="66" spans="1:12" x14ac:dyDescent="0.15">
      <c r="B66" s="31" t="s">
        <v>60</v>
      </c>
      <c r="C66" s="32">
        <v>19862637</v>
      </c>
      <c r="D66" s="32">
        <v>4012941</v>
      </c>
      <c r="E66" s="32">
        <v>41618.6</v>
      </c>
      <c r="F66" s="32">
        <v>4164.04</v>
      </c>
      <c r="G66" s="32">
        <v>1629973</v>
      </c>
      <c r="H66" s="32">
        <v>2106495</v>
      </c>
      <c r="I66" s="32">
        <v>2237422.8939050403</v>
      </c>
      <c r="J66" s="32">
        <v>16785.747001828</v>
      </c>
      <c r="K66" s="43">
        <v>2436665</v>
      </c>
      <c r="L66" s="32">
        <f>SUM(C66:K66)</f>
        <v>32348702.280906867</v>
      </c>
    </row>
    <row r="67" spans="1:12" x14ac:dyDescent="0.15">
      <c r="B67" s="31" t="s">
        <v>61</v>
      </c>
      <c r="C67" s="32">
        <v>26219488.56563808</v>
      </c>
      <c r="D67" s="32">
        <v>5018666.3328205803</v>
      </c>
      <c r="E67" s="32">
        <v>53977.8</v>
      </c>
      <c r="F67" s="32">
        <v>4098.24</v>
      </c>
      <c r="G67" s="32">
        <v>940514.07920140435</v>
      </c>
      <c r="H67" s="32">
        <v>669685.08843150211</v>
      </c>
      <c r="I67" s="32">
        <v>2134362.4381475202</v>
      </c>
      <c r="J67" s="32">
        <v>16785.747001828</v>
      </c>
      <c r="K67" s="43">
        <v>1664991</v>
      </c>
      <c r="L67" s="32">
        <f t="shared" ref="L67:L68" si="19">SUM(C67:K67)</f>
        <v>36722569.291240916</v>
      </c>
    </row>
    <row r="68" spans="1:12" x14ac:dyDescent="0.15">
      <c r="B68" s="31" t="s">
        <v>62</v>
      </c>
      <c r="C68" s="32">
        <v>26275923.607184205</v>
      </c>
      <c r="D68" s="32">
        <v>4923108.1401911201</v>
      </c>
      <c r="E68" s="32">
        <v>74188</v>
      </c>
      <c r="F68" s="32">
        <v>9908</v>
      </c>
      <c r="G68" s="32">
        <v>941708.43231373478</v>
      </c>
      <c r="H68" s="32">
        <v>669685.08843150211</v>
      </c>
      <c r="I68" s="32">
        <v>2277310</v>
      </c>
      <c r="J68" s="32">
        <v>16785.694523464001</v>
      </c>
      <c r="K68" s="43">
        <v>1767569</v>
      </c>
      <c r="L68" s="32">
        <f t="shared" si="19"/>
        <v>36956185.962644026</v>
      </c>
    </row>
    <row r="69" spans="1:12" x14ac:dyDescent="0.15">
      <c r="B69" s="34" t="s">
        <v>63</v>
      </c>
      <c r="C69" s="35">
        <f>SUM(C66:C68)</f>
        <v>72358049.172822282</v>
      </c>
      <c r="D69" s="35">
        <f t="shared" ref="D69" si="20">SUM(D66:D68)</f>
        <v>13954715.473011699</v>
      </c>
      <c r="E69" s="35">
        <f t="shared" ref="E69" si="21">SUM(E66:E68)</f>
        <v>169784.4</v>
      </c>
      <c r="F69" s="35">
        <f t="shared" ref="F69" si="22">SUM(F66:F68)</f>
        <v>18170.28</v>
      </c>
      <c r="G69" s="35">
        <f t="shared" ref="G69" si="23">SUM(G66:G68)</f>
        <v>3512195.5115151391</v>
      </c>
      <c r="H69" s="35">
        <f t="shared" ref="H69" si="24">SUM(H66:H68)</f>
        <v>3445865.1768630045</v>
      </c>
      <c r="I69" s="35">
        <f t="shared" ref="I69" si="25">SUM(I66:I68)</f>
        <v>6649095.3320525605</v>
      </c>
      <c r="J69" s="35">
        <f t="shared" ref="J69" si="26">SUM(J66:J68)</f>
        <v>50357.188527120001</v>
      </c>
      <c r="K69" s="35">
        <f t="shared" ref="K69" si="27">SUM(K66:K68)</f>
        <v>5869225</v>
      </c>
      <c r="L69" s="35">
        <f>SUM(L66:L68)</f>
        <v>106027457.53479181</v>
      </c>
    </row>
    <row r="72" spans="1:12" x14ac:dyDescent="0.15">
      <c r="B72" s="159" t="s">
        <v>45</v>
      </c>
      <c r="C72" s="155" t="s">
        <v>72</v>
      </c>
      <c r="D72" s="155" t="s">
        <v>64</v>
      </c>
      <c r="E72" s="155" t="s">
        <v>71</v>
      </c>
      <c r="F72" s="155" t="s">
        <v>65</v>
      </c>
      <c r="G72" s="155" t="s">
        <v>66</v>
      </c>
      <c r="H72" s="155" t="s">
        <v>67</v>
      </c>
      <c r="I72" s="155" t="s">
        <v>68</v>
      </c>
      <c r="J72" s="155" t="s">
        <v>69</v>
      </c>
      <c r="K72" s="155" t="s">
        <v>70</v>
      </c>
      <c r="L72" s="159" t="s">
        <v>7</v>
      </c>
    </row>
    <row r="73" spans="1:12" x14ac:dyDescent="0.15">
      <c r="B73" s="159"/>
      <c r="C73" s="155"/>
      <c r="D73" s="155"/>
      <c r="E73" s="155"/>
      <c r="F73" s="155"/>
      <c r="G73" s="155"/>
      <c r="H73" s="155"/>
      <c r="I73" s="155"/>
      <c r="J73" s="155"/>
      <c r="K73" s="155"/>
      <c r="L73" s="159"/>
    </row>
    <row r="74" spans="1:12" x14ac:dyDescent="0.15">
      <c r="B74" s="159"/>
      <c r="C74" s="155"/>
      <c r="D74" s="155"/>
      <c r="E74" s="155"/>
      <c r="F74" s="155"/>
      <c r="G74" s="155"/>
      <c r="H74" s="155"/>
      <c r="I74" s="155"/>
      <c r="J74" s="155"/>
      <c r="K74" s="155"/>
      <c r="L74" s="159"/>
    </row>
    <row r="75" spans="1:12" x14ac:dyDescent="0.15">
      <c r="B75" s="159"/>
      <c r="C75" s="155"/>
      <c r="D75" s="155"/>
      <c r="E75" s="155"/>
      <c r="F75" s="155"/>
      <c r="G75" s="155"/>
      <c r="H75" s="155"/>
      <c r="I75" s="155"/>
      <c r="J75" s="155"/>
      <c r="K75" s="155"/>
      <c r="L75" s="159"/>
    </row>
    <row r="76" spans="1:12" x14ac:dyDescent="0.15">
      <c r="B76" s="159"/>
      <c r="C76" s="155"/>
      <c r="D76" s="155"/>
      <c r="E76" s="155"/>
      <c r="F76" s="155"/>
      <c r="G76" s="155"/>
      <c r="H76" s="155"/>
      <c r="I76" s="155"/>
      <c r="J76" s="155"/>
      <c r="K76" s="155"/>
      <c r="L76" s="159"/>
    </row>
    <row r="77" spans="1:12" x14ac:dyDescent="0.15">
      <c r="B77" s="159"/>
      <c r="C77" s="155"/>
      <c r="D77" s="155"/>
      <c r="E77" s="155"/>
      <c r="F77" s="155"/>
      <c r="G77" s="155"/>
      <c r="H77" s="155"/>
      <c r="I77" s="155"/>
      <c r="J77" s="155"/>
      <c r="K77" s="155"/>
      <c r="L77" s="159"/>
    </row>
    <row r="78" spans="1:12" x14ac:dyDescent="0.15">
      <c r="B78" s="31" t="s">
        <v>60</v>
      </c>
      <c r="C78" s="32">
        <v>5295744</v>
      </c>
      <c r="D78" s="32">
        <v>1760583</v>
      </c>
      <c r="E78" s="33">
        <v>0</v>
      </c>
      <c r="F78" s="33">
        <v>0</v>
      </c>
      <c r="G78" s="32">
        <v>434580</v>
      </c>
      <c r="H78" s="32">
        <v>924174</v>
      </c>
      <c r="I78" s="32">
        <v>135788.93466222601</v>
      </c>
      <c r="J78" s="33">
        <v>0</v>
      </c>
      <c r="K78" s="32">
        <v>1557235</v>
      </c>
      <c r="L78" s="32">
        <f>SUM(C78:K78)</f>
        <v>10108104.934662227</v>
      </c>
    </row>
    <row r="79" spans="1:12" x14ac:dyDescent="0.15">
      <c r="B79" s="31" t="s">
        <v>61</v>
      </c>
      <c r="C79" s="32">
        <v>6990597.8541919515</v>
      </c>
      <c r="D79" s="32">
        <v>2201820.4443708002</v>
      </c>
      <c r="E79" s="33">
        <v>0</v>
      </c>
      <c r="F79" s="33">
        <v>0</v>
      </c>
      <c r="G79" s="32">
        <v>250758.35050875842</v>
      </c>
      <c r="H79" s="32">
        <v>293808.39872852003</v>
      </c>
      <c r="I79" s="32">
        <v>129534.011098488</v>
      </c>
      <c r="J79" s="33">
        <v>0</v>
      </c>
      <c r="K79" s="32">
        <v>0</v>
      </c>
      <c r="L79" s="32">
        <f t="shared" ref="L79:L80" si="28">SUM(C79:K79)</f>
        <v>9866519.0588985179</v>
      </c>
    </row>
    <row r="80" spans="1:12" x14ac:dyDescent="0.15">
      <c r="B80" s="31" t="s">
        <v>62</v>
      </c>
      <c r="C80" s="32">
        <v>7005644.4741649516</v>
      </c>
      <c r="D80" s="32">
        <v>2159896.5609712</v>
      </c>
      <c r="E80" s="33">
        <v>0</v>
      </c>
      <c r="F80" s="32">
        <v>0</v>
      </c>
      <c r="G80" s="32">
        <v>251076.78701385282</v>
      </c>
      <c r="H80" s="32">
        <v>293808.39872852003</v>
      </c>
      <c r="I80" s="32">
        <v>138210</v>
      </c>
      <c r="J80" s="33">
        <v>0</v>
      </c>
      <c r="K80" s="32">
        <v>1711395</v>
      </c>
      <c r="L80" s="32">
        <f t="shared" si="28"/>
        <v>11560031.220878525</v>
      </c>
    </row>
    <row r="81" spans="2:12" x14ac:dyDescent="0.15">
      <c r="B81" s="34" t="s">
        <v>63</v>
      </c>
      <c r="C81" s="35">
        <f>SUM(C78:C80)</f>
        <v>19291986.328356903</v>
      </c>
      <c r="D81" s="35">
        <f t="shared" ref="D81" si="29">SUM(D78:D80)</f>
        <v>6122300.0053420002</v>
      </c>
      <c r="E81" s="35">
        <f t="shared" ref="E81" si="30">SUM(E78:E80)</f>
        <v>0</v>
      </c>
      <c r="F81" s="35">
        <f t="shared" ref="F81" si="31">SUM(F78:F80)</f>
        <v>0</v>
      </c>
      <c r="G81" s="35">
        <f t="shared" ref="G81" si="32">SUM(G78:G80)</f>
        <v>936415.1375226113</v>
      </c>
      <c r="H81" s="35">
        <f t="shared" ref="H81" si="33">SUM(H78:H80)</f>
        <v>1511790.7974570403</v>
      </c>
      <c r="I81" s="35">
        <f t="shared" ref="I81" si="34">SUM(I78:I80)</f>
        <v>403532.94576071401</v>
      </c>
      <c r="J81" s="35">
        <f t="shared" ref="J81" si="35">SUM(J78:J80)</f>
        <v>0</v>
      </c>
      <c r="K81" s="35">
        <f t="shared" ref="K81" si="36">SUM(K78:K80)</f>
        <v>3268630</v>
      </c>
      <c r="L81" s="35">
        <f>SUM(L78:L80)</f>
        <v>31534655.214439273</v>
      </c>
    </row>
    <row r="82" spans="2:12" s="40" customFormat="1" x14ac:dyDescent="0.15"/>
    <row r="83" spans="2:12" s="40" customFormat="1" x14ac:dyDescent="0.15"/>
    <row r="84" spans="2:12" s="40" customFormat="1" x14ac:dyDescent="0.15"/>
    <row r="85" spans="2:12" s="40" customFormat="1" x14ac:dyDescent="0.15"/>
    <row r="86" spans="2:12" s="40" customFormat="1" x14ac:dyDescent="0.15"/>
    <row r="87" spans="2:12" s="40" customFormat="1" x14ac:dyDescent="0.15"/>
    <row r="88" spans="2:12" s="40" customFormat="1" x14ac:dyDescent="0.15"/>
    <row r="89" spans="2:12" s="40" customFormat="1" x14ac:dyDescent="0.15"/>
    <row r="90" spans="2:12" s="40" customFormat="1" x14ac:dyDescent="0.15"/>
    <row r="91" spans="2:12" s="40" customFormat="1" x14ac:dyDescent="0.15"/>
    <row r="92" spans="2:12" s="40" customFormat="1" x14ac:dyDescent="0.15"/>
    <row r="93" spans="2:12" s="40" customFormat="1" x14ac:dyDescent="0.15"/>
    <row r="94" spans="2:12" s="40" customFormat="1" x14ac:dyDescent="0.15"/>
    <row r="95" spans="2:12" s="40" customFormat="1" x14ac:dyDescent="0.15"/>
    <row r="96" spans="2:12" s="40" customFormat="1" x14ac:dyDescent="0.15"/>
    <row r="97" s="40" customFormat="1" x14ac:dyDescent="0.15"/>
    <row r="98" s="40" customFormat="1" x14ac:dyDescent="0.15"/>
    <row r="99" s="40" customFormat="1" x14ac:dyDescent="0.15"/>
    <row r="100" s="40" customFormat="1" x14ac:dyDescent="0.15"/>
    <row r="101" s="40" customFormat="1" x14ac:dyDescent="0.15"/>
    <row r="102" s="40" customFormat="1" x14ac:dyDescent="0.15"/>
    <row r="103" s="40" customFormat="1" x14ac:dyDescent="0.15"/>
    <row r="104" s="40" customFormat="1" x14ac:dyDescent="0.15"/>
    <row r="105" s="40" customFormat="1" x14ac:dyDescent="0.15"/>
    <row r="106" s="40" customFormat="1" x14ac:dyDescent="0.15"/>
    <row r="107" s="40" customFormat="1" x14ac:dyDescent="0.15"/>
    <row r="108" s="40" customFormat="1" x14ac:dyDescent="0.15"/>
    <row r="109" s="40" customFormat="1" x14ac:dyDescent="0.15"/>
    <row r="110" s="40" customFormat="1" x14ac:dyDescent="0.15"/>
    <row r="111" s="40" customFormat="1" x14ac:dyDescent="0.15"/>
    <row r="112" s="40" customFormat="1" x14ac:dyDescent="0.15"/>
    <row r="113" s="40" customFormat="1" x14ac:dyDescent="0.15"/>
    <row r="114" s="40" customFormat="1" x14ac:dyDescent="0.15"/>
    <row r="115" s="40" customFormat="1" x14ac:dyDescent="0.15"/>
    <row r="116" s="40" customFormat="1" x14ac:dyDescent="0.15"/>
    <row r="117" s="40" customFormat="1" x14ac:dyDescent="0.15"/>
    <row r="118" s="40" customFormat="1" x14ac:dyDescent="0.15"/>
    <row r="119" s="40" customFormat="1" x14ac:dyDescent="0.15"/>
    <row r="120" s="40" customFormat="1" x14ac:dyDescent="0.15"/>
    <row r="121" s="40" customFormat="1" x14ac:dyDescent="0.15"/>
    <row r="122" s="40" customFormat="1" x14ac:dyDescent="0.15"/>
    <row r="123" s="40" customFormat="1" x14ac:dyDescent="0.15"/>
    <row r="124" s="40" customFormat="1" x14ac:dyDescent="0.15"/>
    <row r="125" s="40" customFormat="1" x14ac:dyDescent="0.15"/>
    <row r="126" s="40" customFormat="1" x14ac:dyDescent="0.15"/>
    <row r="127" s="40" customFormat="1" x14ac:dyDescent="0.15"/>
    <row r="128" s="40" customFormat="1" x14ac:dyDescent="0.15"/>
    <row r="129" s="40" customFormat="1" x14ac:dyDescent="0.15"/>
    <row r="130" s="40" customFormat="1" x14ac:dyDescent="0.15"/>
    <row r="131" s="40" customFormat="1" x14ac:dyDescent="0.15"/>
    <row r="132" s="40" customFormat="1" x14ac:dyDescent="0.15"/>
    <row r="133" s="40" customFormat="1" x14ac:dyDescent="0.15"/>
    <row r="134" s="40" customFormat="1" x14ac:dyDescent="0.15"/>
    <row r="135" s="40" customFormat="1" x14ac:dyDescent="0.15"/>
    <row r="136" s="40" customFormat="1" x14ac:dyDescent="0.15"/>
    <row r="137" s="40" customFormat="1" x14ac:dyDescent="0.15"/>
    <row r="138" s="40" customFormat="1" x14ac:dyDescent="0.15"/>
    <row r="139" s="40" customFormat="1" x14ac:dyDescent="0.15"/>
    <row r="140" s="40" customFormat="1" x14ac:dyDescent="0.15"/>
    <row r="141" s="40" customFormat="1" x14ac:dyDescent="0.15"/>
    <row r="142" s="40" customFormat="1" x14ac:dyDescent="0.15"/>
    <row r="143" s="40" customFormat="1" x14ac:dyDescent="0.15"/>
    <row r="144" s="40" customFormat="1" x14ac:dyDescent="0.15"/>
    <row r="145" s="40" customFormat="1" x14ac:dyDescent="0.15"/>
    <row r="146" s="40" customFormat="1" x14ac:dyDescent="0.15"/>
    <row r="147" s="40" customFormat="1" x14ac:dyDescent="0.15"/>
    <row r="148" s="40" customFormat="1" x14ac:dyDescent="0.15"/>
    <row r="149" s="40" customFormat="1" x14ac:dyDescent="0.15"/>
    <row r="150" s="40" customFormat="1" x14ac:dyDescent="0.15"/>
    <row r="151" s="40" customFormat="1" x14ac:dyDescent="0.15"/>
  </sheetData>
  <mergeCells count="66">
    <mergeCell ref="B9:B14"/>
    <mergeCell ref="K9:K14"/>
    <mergeCell ref="L9:L14"/>
    <mergeCell ref="B24:B29"/>
    <mergeCell ref="K24:K29"/>
    <mergeCell ref="L24:L29"/>
    <mergeCell ref="C9:C14"/>
    <mergeCell ref="D9:D14"/>
    <mergeCell ref="E9:E14"/>
    <mergeCell ref="F9:F14"/>
    <mergeCell ref="G9:G14"/>
    <mergeCell ref="H9:H14"/>
    <mergeCell ref="I9:I14"/>
    <mergeCell ref="J9:J14"/>
    <mergeCell ref="C24:C29"/>
    <mergeCell ref="D24:D29"/>
    <mergeCell ref="B60:B65"/>
    <mergeCell ref="K60:K65"/>
    <mergeCell ref="L60:L65"/>
    <mergeCell ref="B72:B77"/>
    <mergeCell ref="K72:K77"/>
    <mergeCell ref="L72:L77"/>
    <mergeCell ref="C60:C65"/>
    <mergeCell ref="D60:D65"/>
    <mergeCell ref="E60:E65"/>
    <mergeCell ref="F60:F65"/>
    <mergeCell ref="G60:G65"/>
    <mergeCell ref="H60:H65"/>
    <mergeCell ref="I60:I65"/>
    <mergeCell ref="J60:J65"/>
    <mergeCell ref="C72:C77"/>
    <mergeCell ref="D72:D77"/>
    <mergeCell ref="B36:B41"/>
    <mergeCell ref="K36:K41"/>
    <mergeCell ref="L36:L41"/>
    <mergeCell ref="B48:B53"/>
    <mergeCell ref="K48:K53"/>
    <mergeCell ref="L48:L53"/>
    <mergeCell ref="C48:C53"/>
    <mergeCell ref="D48:D53"/>
    <mergeCell ref="E48:E53"/>
    <mergeCell ref="F48:F53"/>
    <mergeCell ref="G48:G53"/>
    <mergeCell ref="H48:H53"/>
    <mergeCell ref="I48:I53"/>
    <mergeCell ref="J48:J53"/>
    <mergeCell ref="J24:J29"/>
    <mergeCell ref="C36:C41"/>
    <mergeCell ref="D36:D41"/>
    <mergeCell ref="E36:E41"/>
    <mergeCell ref="F36:F41"/>
    <mergeCell ref="G36:G41"/>
    <mergeCell ref="H36:H41"/>
    <mergeCell ref="I36:I41"/>
    <mergeCell ref="J36:J41"/>
    <mergeCell ref="E24:E29"/>
    <mergeCell ref="F24:F29"/>
    <mergeCell ref="G24:G29"/>
    <mergeCell ref="H24:H29"/>
    <mergeCell ref="I24:I29"/>
    <mergeCell ref="J72:J77"/>
    <mergeCell ref="E72:E77"/>
    <mergeCell ref="F72:F77"/>
    <mergeCell ref="G72:G77"/>
    <mergeCell ref="H72:H77"/>
    <mergeCell ref="I72:I77"/>
  </mergeCells>
  <pageMargins left="0.31496062992125984" right="0.23622047244094491" top="0.51181102362204722" bottom="0.39370078740157483" header="0.31496062992125984" footer="0.31496062992125984"/>
  <pageSetup scale="75" orientation="portrait" r:id="rId1"/>
  <drawing r:id="rId2"/>
  <legacyDrawing r:id="rId3"/>
  <oleObjects>
    <mc:AlternateContent xmlns:mc="http://schemas.openxmlformats.org/markup-compatibility/2006">
      <mc:Choice Requires="x14">
        <oleObject progId="MSDraw" shapeId="3073" r:id="rId4">
          <objectPr defaultSize="0" autoPict="0" r:id="rId5">
            <anchor moveWithCells="1" sizeWithCells="1">
              <from>
                <xdr:col>1</xdr:col>
                <xdr:colOff>47625</xdr:colOff>
                <xdr:row>0</xdr:row>
                <xdr:rowOff>47625</xdr:rowOff>
              </from>
              <to>
                <xdr:col>2</xdr:col>
                <xdr:colOff>495300</xdr:colOff>
                <xdr:row>6</xdr:row>
                <xdr:rowOff>114300</xdr:rowOff>
              </to>
            </anchor>
          </objectPr>
        </oleObject>
      </mc:Choice>
      <mc:Fallback>
        <oleObject progId="MSDraw" shapeId="30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9:L35"/>
  <sheetViews>
    <sheetView workbookViewId="0"/>
  </sheetViews>
  <sheetFormatPr baseColWidth="10" defaultColWidth="10.7109375" defaultRowHeight="15" x14ac:dyDescent="0.25"/>
  <cols>
    <col min="2" max="2" width="15.85546875" bestFit="1" customWidth="1"/>
    <col min="12" max="12" width="13" customWidth="1"/>
  </cols>
  <sheetData>
    <row r="9" spans="1:12" ht="15.75" x14ac:dyDescent="0.25">
      <c r="A9" s="160" t="s">
        <v>59</v>
      </c>
      <c r="B9" s="160"/>
      <c r="C9" s="160"/>
    </row>
    <row r="11" spans="1:12" ht="15.75" thickBot="1" x14ac:dyDescent="0.3"/>
    <row r="12" spans="1:12" x14ac:dyDescent="0.25">
      <c r="B12" s="161" t="s">
        <v>44</v>
      </c>
      <c r="C12" s="6"/>
      <c r="D12" s="3"/>
      <c r="E12" s="4"/>
      <c r="F12" s="5" t="s">
        <v>3</v>
      </c>
      <c r="G12" s="6" t="s">
        <v>3</v>
      </c>
      <c r="H12" s="4"/>
      <c r="I12" s="5" t="s">
        <v>57</v>
      </c>
      <c r="J12" s="5" t="s">
        <v>5</v>
      </c>
      <c r="K12" s="161" t="s">
        <v>6</v>
      </c>
      <c r="L12" s="161" t="s">
        <v>7</v>
      </c>
    </row>
    <row r="13" spans="1:12" x14ac:dyDescent="0.25">
      <c r="B13" s="162"/>
      <c r="C13" s="2" t="s">
        <v>8</v>
      </c>
      <c r="D13" s="7" t="s">
        <v>9</v>
      </c>
      <c r="E13" s="8" t="s">
        <v>10</v>
      </c>
      <c r="F13" s="9" t="s">
        <v>11</v>
      </c>
      <c r="G13" s="2" t="s">
        <v>12</v>
      </c>
      <c r="H13" s="8" t="s">
        <v>5</v>
      </c>
      <c r="I13" s="9" t="s">
        <v>13</v>
      </c>
      <c r="J13" s="9" t="s">
        <v>14</v>
      </c>
      <c r="K13" s="162"/>
      <c r="L13" s="162"/>
    </row>
    <row r="14" spans="1:12" x14ac:dyDescent="0.25">
      <c r="B14" s="162"/>
      <c r="C14" s="2" t="s">
        <v>15</v>
      </c>
      <c r="D14" s="7" t="s">
        <v>16</v>
      </c>
      <c r="E14" s="8" t="s">
        <v>11</v>
      </c>
      <c r="F14" s="9" t="s">
        <v>17</v>
      </c>
      <c r="G14" s="2" t="s">
        <v>18</v>
      </c>
      <c r="H14" s="8" t="s">
        <v>19</v>
      </c>
      <c r="I14" s="9" t="s">
        <v>20</v>
      </c>
      <c r="J14" s="9" t="s">
        <v>21</v>
      </c>
      <c r="K14" s="162"/>
      <c r="L14" s="162"/>
    </row>
    <row r="15" spans="1:12" x14ac:dyDescent="0.25">
      <c r="B15" s="162"/>
      <c r="C15" s="2" t="s">
        <v>22</v>
      </c>
      <c r="D15" s="7" t="s">
        <v>23</v>
      </c>
      <c r="E15" s="8" t="s">
        <v>24</v>
      </c>
      <c r="F15" s="9" t="s">
        <v>25</v>
      </c>
      <c r="G15" s="2" t="s">
        <v>26</v>
      </c>
      <c r="H15" s="8" t="s">
        <v>27</v>
      </c>
      <c r="I15" s="9" t="s">
        <v>28</v>
      </c>
      <c r="J15" s="9" t="s">
        <v>11</v>
      </c>
      <c r="K15" s="162"/>
      <c r="L15" s="162"/>
    </row>
    <row r="16" spans="1:12" x14ac:dyDescent="0.25">
      <c r="B16" s="162"/>
      <c r="C16" s="1"/>
      <c r="D16" s="7"/>
      <c r="E16" s="8" t="s">
        <v>29</v>
      </c>
      <c r="F16" s="9" t="s">
        <v>30</v>
      </c>
      <c r="G16" s="2" t="s">
        <v>31</v>
      </c>
      <c r="H16" s="8" t="s">
        <v>32</v>
      </c>
      <c r="I16" s="9" t="s">
        <v>33</v>
      </c>
      <c r="J16" s="9" t="s">
        <v>24</v>
      </c>
      <c r="K16" s="162"/>
      <c r="L16" s="162"/>
    </row>
    <row r="17" spans="2:12" ht="15.75" thickBot="1" x14ac:dyDescent="0.3">
      <c r="B17" s="163"/>
      <c r="C17" s="20"/>
      <c r="D17" s="11"/>
      <c r="E17" s="18"/>
      <c r="F17" s="13"/>
      <c r="G17" s="20"/>
      <c r="H17" s="18"/>
      <c r="I17" s="13" t="s">
        <v>34</v>
      </c>
      <c r="J17" s="13" t="s">
        <v>29</v>
      </c>
      <c r="K17" s="163"/>
      <c r="L17" s="162"/>
    </row>
    <row r="18" spans="2:12" ht="15.75" thickBot="1" x14ac:dyDescent="0.3">
      <c r="B18" s="14" t="s">
        <v>54</v>
      </c>
      <c r="C18" s="15">
        <v>26974199</v>
      </c>
      <c r="D18" s="15">
        <v>5138220</v>
      </c>
      <c r="E18" s="15">
        <v>57291</v>
      </c>
      <c r="F18" s="15">
        <v>4599</v>
      </c>
      <c r="G18" s="15">
        <v>726329</v>
      </c>
      <c r="H18" s="15">
        <v>2146331</v>
      </c>
      <c r="I18" s="15">
        <v>1783181</v>
      </c>
      <c r="J18" s="15">
        <v>16786</v>
      </c>
      <c r="K18" s="28">
        <v>62799380</v>
      </c>
      <c r="L18" s="29">
        <v>99646317</v>
      </c>
    </row>
    <row r="19" spans="2:12" ht="15.75" thickBot="1" x14ac:dyDescent="0.3">
      <c r="B19" s="14" t="s">
        <v>55</v>
      </c>
      <c r="C19" s="15">
        <v>29075423</v>
      </c>
      <c r="D19" s="15">
        <v>5442067</v>
      </c>
      <c r="E19" s="15">
        <v>57868</v>
      </c>
      <c r="F19" s="15">
        <v>5995</v>
      </c>
      <c r="G19" s="15">
        <v>926050</v>
      </c>
      <c r="H19" s="15">
        <v>669685</v>
      </c>
      <c r="I19" s="15">
        <v>1888288</v>
      </c>
      <c r="J19" s="15">
        <v>16786</v>
      </c>
      <c r="K19" s="24">
        <v>12033096</v>
      </c>
      <c r="L19" s="17">
        <v>50115257</v>
      </c>
    </row>
    <row r="20" spans="2:12" ht="15.75" thickBot="1" x14ac:dyDescent="0.3">
      <c r="B20" s="14" t="s">
        <v>56</v>
      </c>
      <c r="C20" s="15">
        <v>24694694</v>
      </c>
      <c r="D20" s="15">
        <v>4799486</v>
      </c>
      <c r="E20" s="15">
        <v>38207</v>
      </c>
      <c r="F20" s="15">
        <v>3216</v>
      </c>
      <c r="G20" s="15">
        <v>652331</v>
      </c>
      <c r="H20" s="15">
        <v>669685</v>
      </c>
      <c r="I20" s="15">
        <v>2239040</v>
      </c>
      <c r="J20" s="15">
        <v>16786</v>
      </c>
      <c r="K20" s="24">
        <v>26029639</v>
      </c>
      <c r="L20" s="17">
        <v>59143084</v>
      </c>
    </row>
    <row r="21" spans="2:12" ht="15.75" thickBot="1" x14ac:dyDescent="0.3">
      <c r="B21" s="12" t="s">
        <v>58</v>
      </c>
      <c r="C21" s="19">
        <v>80744316</v>
      </c>
      <c r="D21" s="19">
        <v>15379773</v>
      </c>
      <c r="E21" s="19">
        <v>153366</v>
      </c>
      <c r="F21" s="19">
        <v>13810</v>
      </c>
      <c r="G21" s="19">
        <v>2304710</v>
      </c>
      <c r="H21" s="19">
        <v>3485702</v>
      </c>
      <c r="I21" s="19">
        <v>5910510</v>
      </c>
      <c r="J21" s="19">
        <v>50357</v>
      </c>
      <c r="K21" s="25">
        <v>100862115</v>
      </c>
      <c r="L21" s="30">
        <v>208904658</v>
      </c>
    </row>
    <row r="22" spans="2:12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26"/>
    </row>
    <row r="23" spans="2:12" ht="15.75" thickBot="1" x14ac:dyDescent="0.3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27"/>
    </row>
    <row r="24" spans="2:12" x14ac:dyDescent="0.25">
      <c r="B24" s="161" t="s">
        <v>45</v>
      </c>
      <c r="C24" s="6"/>
      <c r="D24" s="3"/>
      <c r="E24" s="4"/>
      <c r="F24" s="5" t="s">
        <v>3</v>
      </c>
      <c r="G24" s="6" t="s">
        <v>3</v>
      </c>
      <c r="H24" s="4"/>
      <c r="I24" s="5" t="s">
        <v>57</v>
      </c>
      <c r="J24" s="5" t="s">
        <v>5</v>
      </c>
      <c r="K24" s="161" t="s">
        <v>6</v>
      </c>
      <c r="L24" s="161" t="s">
        <v>7</v>
      </c>
    </row>
    <row r="25" spans="2:12" x14ac:dyDescent="0.25">
      <c r="B25" s="162"/>
      <c r="C25" s="2" t="s">
        <v>8</v>
      </c>
      <c r="D25" s="7" t="s">
        <v>9</v>
      </c>
      <c r="E25" s="8" t="s">
        <v>10</v>
      </c>
      <c r="F25" s="9" t="s">
        <v>11</v>
      </c>
      <c r="G25" s="2" t="s">
        <v>12</v>
      </c>
      <c r="H25" s="8" t="s">
        <v>5</v>
      </c>
      <c r="I25" s="9" t="s">
        <v>13</v>
      </c>
      <c r="J25" s="9" t="s">
        <v>14</v>
      </c>
      <c r="K25" s="162"/>
      <c r="L25" s="162"/>
    </row>
    <row r="26" spans="2:12" x14ac:dyDescent="0.25">
      <c r="B26" s="162"/>
      <c r="C26" s="2" t="s">
        <v>15</v>
      </c>
      <c r="D26" s="7" t="s">
        <v>16</v>
      </c>
      <c r="E26" s="8" t="s">
        <v>11</v>
      </c>
      <c r="F26" s="9" t="s">
        <v>17</v>
      </c>
      <c r="G26" s="2" t="s">
        <v>18</v>
      </c>
      <c r="H26" s="8" t="s">
        <v>19</v>
      </c>
      <c r="I26" s="9" t="s">
        <v>20</v>
      </c>
      <c r="J26" s="9" t="s">
        <v>21</v>
      </c>
      <c r="K26" s="162"/>
      <c r="L26" s="162"/>
    </row>
    <row r="27" spans="2:12" x14ac:dyDescent="0.25">
      <c r="B27" s="162"/>
      <c r="C27" s="2" t="s">
        <v>22</v>
      </c>
      <c r="D27" s="7" t="s">
        <v>23</v>
      </c>
      <c r="E27" s="8" t="s">
        <v>24</v>
      </c>
      <c r="F27" s="9" t="s">
        <v>25</v>
      </c>
      <c r="G27" s="2" t="s">
        <v>26</v>
      </c>
      <c r="H27" s="8" t="s">
        <v>27</v>
      </c>
      <c r="I27" s="9" t="s">
        <v>28</v>
      </c>
      <c r="J27" s="9" t="s">
        <v>11</v>
      </c>
      <c r="K27" s="162"/>
      <c r="L27" s="162"/>
    </row>
    <row r="28" spans="2:12" x14ac:dyDescent="0.25">
      <c r="B28" s="162"/>
      <c r="C28" s="2"/>
      <c r="D28" s="7"/>
      <c r="E28" s="8" t="s">
        <v>29</v>
      </c>
      <c r="F28" s="9" t="s">
        <v>30</v>
      </c>
      <c r="G28" s="2" t="s">
        <v>31</v>
      </c>
      <c r="H28" s="8" t="s">
        <v>32</v>
      </c>
      <c r="I28" s="9" t="s">
        <v>33</v>
      </c>
      <c r="J28" s="9" t="s">
        <v>24</v>
      </c>
      <c r="K28" s="162"/>
      <c r="L28" s="162"/>
    </row>
    <row r="29" spans="2:12" ht="15.75" thickBot="1" x14ac:dyDescent="0.3">
      <c r="B29" s="163"/>
      <c r="C29" s="20"/>
      <c r="D29" s="11"/>
      <c r="E29" s="18"/>
      <c r="F29" s="13"/>
      <c r="G29" s="20"/>
      <c r="H29" s="18"/>
      <c r="I29" s="13" t="s">
        <v>34</v>
      </c>
      <c r="J29" s="13" t="s">
        <v>29</v>
      </c>
      <c r="K29" s="163"/>
      <c r="L29" s="163"/>
    </row>
    <row r="30" spans="2:12" ht="15.75" thickBot="1" x14ac:dyDescent="0.3">
      <c r="B30" s="14" t="s">
        <v>54</v>
      </c>
      <c r="C30" s="15">
        <v>7191817</v>
      </c>
      <c r="D30" s="15">
        <v>2254272</v>
      </c>
      <c r="E30" s="16">
        <v>0</v>
      </c>
      <c r="F30" s="16">
        <v>691</v>
      </c>
      <c r="G30" s="15">
        <v>193653</v>
      </c>
      <c r="H30" s="15">
        <v>941652</v>
      </c>
      <c r="I30" s="15">
        <v>108221</v>
      </c>
      <c r="J30" s="16">
        <v>0</v>
      </c>
      <c r="K30" s="28">
        <v>0</v>
      </c>
      <c r="L30" s="29">
        <v>10690306</v>
      </c>
    </row>
    <row r="31" spans="2:12" ht="15.75" thickBot="1" x14ac:dyDescent="0.3">
      <c r="B31" s="14" t="s">
        <v>55</v>
      </c>
      <c r="C31" s="15">
        <v>7752042</v>
      </c>
      <c r="D31" s="15">
        <v>2387577</v>
      </c>
      <c r="E31" s="16">
        <v>0</v>
      </c>
      <c r="F31" s="16">
        <v>562</v>
      </c>
      <c r="G31" s="15">
        <v>246902</v>
      </c>
      <c r="H31" s="15">
        <v>293808</v>
      </c>
      <c r="I31" s="15">
        <v>114600</v>
      </c>
      <c r="J31" s="16">
        <v>0</v>
      </c>
      <c r="K31" s="24">
        <v>1459053</v>
      </c>
      <c r="L31" s="17">
        <v>12254545</v>
      </c>
    </row>
    <row r="32" spans="2:12" ht="15.75" thickBot="1" x14ac:dyDescent="0.3">
      <c r="B32" s="14" t="s">
        <v>56</v>
      </c>
      <c r="C32" s="15">
        <v>6584060</v>
      </c>
      <c r="D32" s="15">
        <v>2105660</v>
      </c>
      <c r="E32" s="16">
        <v>0</v>
      </c>
      <c r="F32" s="15">
        <v>1668</v>
      </c>
      <c r="G32" s="15">
        <v>173923</v>
      </c>
      <c r="H32" s="15">
        <v>293808</v>
      </c>
      <c r="I32" s="15">
        <v>135887</v>
      </c>
      <c r="J32" s="16">
        <v>0</v>
      </c>
      <c r="K32" s="24">
        <v>0</v>
      </c>
      <c r="L32" s="17">
        <v>9295008</v>
      </c>
    </row>
    <row r="33" spans="2:12" ht="15.75" thickBot="1" x14ac:dyDescent="0.3">
      <c r="B33" s="12" t="s">
        <v>58</v>
      </c>
      <c r="C33" s="19">
        <v>21527920</v>
      </c>
      <c r="D33" s="19">
        <v>6747509</v>
      </c>
      <c r="E33" s="21">
        <v>0</v>
      </c>
      <c r="F33" s="19">
        <v>2921</v>
      </c>
      <c r="G33" s="19">
        <v>614478</v>
      </c>
      <c r="H33" s="19">
        <v>1529269</v>
      </c>
      <c r="I33" s="19">
        <v>358709</v>
      </c>
      <c r="J33" s="21">
        <v>0</v>
      </c>
      <c r="K33" s="25">
        <v>1459053</v>
      </c>
      <c r="L33" s="30">
        <v>32239859</v>
      </c>
    </row>
    <row r="34" spans="2:12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</row>
    <row r="35" spans="2:12" ht="15.75" x14ac:dyDescent="0.25">
      <c r="B35" s="23"/>
    </row>
  </sheetData>
  <mergeCells count="7">
    <mergeCell ref="A9:C9"/>
    <mergeCell ref="B12:B17"/>
    <mergeCell ref="L24:L29"/>
    <mergeCell ref="K24:K29"/>
    <mergeCell ref="K12:K17"/>
    <mergeCell ref="L12:L17"/>
    <mergeCell ref="B24:B29"/>
  </mergeCells>
  <pageMargins left="0.31496062992125984" right="0.44" top="0.74803149606299213" bottom="0.74803149606299213" header="0.31496062992125984" footer="0.31496062992125984"/>
  <pageSetup scale="72" orientation="portrait" r:id="rId1"/>
  <drawing r:id="rId2"/>
  <legacyDrawing r:id="rId3"/>
  <oleObjects>
    <mc:AlternateContent xmlns:mc="http://schemas.openxmlformats.org/markup-compatibility/2006">
      <mc:Choice Requires="x14">
        <oleObject progId="MSDraw" shapeId="4097" r:id="rId4">
          <objectPr defaultSize="0" autoPict="0" r:id="rId5">
            <anchor moveWithCells="1" sizeWithCells="1">
              <from>
                <xdr:col>0</xdr:col>
                <xdr:colOff>638175</xdr:colOff>
                <xdr:row>0</xdr:row>
                <xdr:rowOff>133350</xdr:rowOff>
              </from>
              <to>
                <xdr:col>2</xdr:col>
                <xdr:colOff>152400</xdr:colOff>
                <xdr:row>7</xdr:row>
                <xdr:rowOff>9525</xdr:rowOff>
              </to>
            </anchor>
          </objectPr>
        </oleObject>
      </mc:Choice>
      <mc:Fallback>
        <oleObject progId="MSDraw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W83"/>
  <sheetViews>
    <sheetView showGridLines="0" tabSelected="1" topLeftCell="A52" zoomScale="70" zoomScaleNormal="70" workbookViewId="0">
      <selection activeCell="H87" sqref="H87"/>
    </sheetView>
  </sheetViews>
  <sheetFormatPr baseColWidth="10" defaultColWidth="11.42578125" defaultRowHeight="18" x14ac:dyDescent="0.25"/>
  <cols>
    <col min="1" max="1" width="29.5703125" style="76" bestFit="1" customWidth="1"/>
    <col min="2" max="2" width="20" style="76" bestFit="1" customWidth="1"/>
    <col min="3" max="3" width="16.7109375" style="76" bestFit="1" customWidth="1"/>
    <col min="4" max="4" width="15.7109375" style="76" bestFit="1" customWidth="1"/>
    <col min="5" max="5" width="14" style="76" bestFit="1" customWidth="1"/>
    <col min="6" max="7" width="16.42578125" style="76" bestFit="1" customWidth="1"/>
    <col min="8" max="8" width="17.5703125" style="76" bestFit="1" customWidth="1"/>
    <col min="9" max="9" width="17.42578125" style="76" customWidth="1"/>
    <col min="10" max="10" width="20.7109375" style="106" customWidth="1"/>
    <col min="11" max="12" width="15.42578125" style="76" customWidth="1"/>
    <col min="13" max="13" width="16.42578125" style="76" customWidth="1"/>
    <col min="14" max="14" width="16" style="76" bestFit="1" customWidth="1"/>
    <col min="15" max="15" width="18.7109375" style="78" bestFit="1" customWidth="1"/>
    <col min="16" max="16" width="12.7109375" style="76" bestFit="1" customWidth="1"/>
    <col min="17" max="17" width="10.28515625" style="76" bestFit="1" customWidth="1"/>
    <col min="18" max="18" width="12.85546875" style="76" bestFit="1" customWidth="1"/>
    <col min="19" max="20" width="12.7109375" style="76" bestFit="1" customWidth="1"/>
    <col min="21" max="21" width="11.5703125" style="76" bestFit="1" customWidth="1"/>
    <col min="22" max="22" width="13.7109375" style="76" bestFit="1" customWidth="1"/>
    <col min="23" max="23" width="14.85546875" style="76" bestFit="1" customWidth="1"/>
    <col min="24" max="236" width="11.42578125" style="76"/>
    <col min="237" max="237" width="19" style="76" customWidth="1"/>
    <col min="238" max="238" width="11.28515625" style="76" customWidth="1"/>
    <col min="239" max="239" width="11.140625" style="76" customWidth="1"/>
    <col min="240" max="240" width="11" style="76" customWidth="1"/>
    <col min="241" max="241" width="11.7109375" style="76" customWidth="1"/>
    <col min="242" max="242" width="10.5703125" style="76" customWidth="1"/>
    <col min="243" max="243" width="10.140625" style="76" customWidth="1"/>
    <col min="244" max="492" width="11.42578125" style="76"/>
    <col min="493" max="493" width="19" style="76" customWidth="1"/>
    <col min="494" max="494" width="11.28515625" style="76" customWidth="1"/>
    <col min="495" max="495" width="11.140625" style="76" customWidth="1"/>
    <col min="496" max="496" width="11" style="76" customWidth="1"/>
    <col min="497" max="497" width="11.7109375" style="76" customWidth="1"/>
    <col min="498" max="498" width="10.5703125" style="76" customWidth="1"/>
    <col min="499" max="499" width="10.140625" style="76" customWidth="1"/>
    <col min="500" max="748" width="11.42578125" style="76"/>
    <col min="749" max="749" width="19" style="76" customWidth="1"/>
    <col min="750" max="750" width="11.28515625" style="76" customWidth="1"/>
    <col min="751" max="751" width="11.140625" style="76" customWidth="1"/>
    <col min="752" max="752" width="11" style="76" customWidth="1"/>
    <col min="753" max="753" width="11.7109375" style="76" customWidth="1"/>
    <col min="754" max="754" width="10.5703125" style="76" customWidth="1"/>
    <col min="755" max="755" width="10.140625" style="76" customWidth="1"/>
    <col min="756" max="1004" width="11.42578125" style="76"/>
    <col min="1005" max="1005" width="19" style="76" customWidth="1"/>
    <col min="1006" max="1006" width="11.28515625" style="76" customWidth="1"/>
    <col min="1007" max="1007" width="11.140625" style="76" customWidth="1"/>
    <col min="1008" max="1008" width="11" style="76" customWidth="1"/>
    <col min="1009" max="1009" width="11.7109375" style="76" customWidth="1"/>
    <col min="1010" max="1010" width="10.5703125" style="76" customWidth="1"/>
    <col min="1011" max="1011" width="10.140625" style="76" customWidth="1"/>
    <col min="1012" max="1260" width="11.42578125" style="76"/>
    <col min="1261" max="1261" width="19" style="76" customWidth="1"/>
    <col min="1262" max="1262" width="11.28515625" style="76" customWidth="1"/>
    <col min="1263" max="1263" width="11.140625" style="76" customWidth="1"/>
    <col min="1264" max="1264" width="11" style="76" customWidth="1"/>
    <col min="1265" max="1265" width="11.7109375" style="76" customWidth="1"/>
    <col min="1266" max="1266" width="10.5703125" style="76" customWidth="1"/>
    <col min="1267" max="1267" width="10.140625" style="76" customWidth="1"/>
    <col min="1268" max="1516" width="11.42578125" style="76"/>
    <col min="1517" max="1517" width="19" style="76" customWidth="1"/>
    <col min="1518" max="1518" width="11.28515625" style="76" customWidth="1"/>
    <col min="1519" max="1519" width="11.140625" style="76" customWidth="1"/>
    <col min="1520" max="1520" width="11" style="76" customWidth="1"/>
    <col min="1521" max="1521" width="11.7109375" style="76" customWidth="1"/>
    <col min="1522" max="1522" width="10.5703125" style="76" customWidth="1"/>
    <col min="1523" max="1523" width="10.140625" style="76" customWidth="1"/>
    <col min="1524" max="1772" width="11.42578125" style="76"/>
    <col min="1773" max="1773" width="19" style="76" customWidth="1"/>
    <col min="1774" max="1774" width="11.28515625" style="76" customWidth="1"/>
    <col min="1775" max="1775" width="11.140625" style="76" customWidth="1"/>
    <col min="1776" max="1776" width="11" style="76" customWidth="1"/>
    <col min="1777" max="1777" width="11.7109375" style="76" customWidth="1"/>
    <col min="1778" max="1778" width="10.5703125" style="76" customWidth="1"/>
    <col min="1779" max="1779" width="10.140625" style="76" customWidth="1"/>
    <col min="1780" max="2028" width="11.42578125" style="76"/>
    <col min="2029" max="2029" width="19" style="76" customWidth="1"/>
    <col min="2030" max="2030" width="11.28515625" style="76" customWidth="1"/>
    <col min="2031" max="2031" width="11.140625" style="76" customWidth="1"/>
    <col min="2032" max="2032" width="11" style="76" customWidth="1"/>
    <col min="2033" max="2033" width="11.7109375" style="76" customWidth="1"/>
    <col min="2034" max="2034" width="10.5703125" style="76" customWidth="1"/>
    <col min="2035" max="2035" width="10.140625" style="76" customWidth="1"/>
    <col min="2036" max="2284" width="11.42578125" style="76"/>
    <col min="2285" max="2285" width="19" style="76" customWidth="1"/>
    <col min="2286" max="2286" width="11.28515625" style="76" customWidth="1"/>
    <col min="2287" max="2287" width="11.140625" style="76" customWidth="1"/>
    <col min="2288" max="2288" width="11" style="76" customWidth="1"/>
    <col min="2289" max="2289" width="11.7109375" style="76" customWidth="1"/>
    <col min="2290" max="2290" width="10.5703125" style="76" customWidth="1"/>
    <col min="2291" max="2291" width="10.140625" style="76" customWidth="1"/>
    <col min="2292" max="2540" width="11.42578125" style="76"/>
    <col min="2541" max="2541" width="19" style="76" customWidth="1"/>
    <col min="2542" max="2542" width="11.28515625" style="76" customWidth="1"/>
    <col min="2543" max="2543" width="11.140625" style="76" customWidth="1"/>
    <col min="2544" max="2544" width="11" style="76" customWidth="1"/>
    <col min="2545" max="2545" width="11.7109375" style="76" customWidth="1"/>
    <col min="2546" max="2546" width="10.5703125" style="76" customWidth="1"/>
    <col min="2547" max="2547" width="10.140625" style="76" customWidth="1"/>
    <col min="2548" max="2796" width="11.42578125" style="76"/>
    <col min="2797" max="2797" width="19" style="76" customWidth="1"/>
    <col min="2798" max="2798" width="11.28515625" style="76" customWidth="1"/>
    <col min="2799" max="2799" width="11.140625" style="76" customWidth="1"/>
    <col min="2800" max="2800" width="11" style="76" customWidth="1"/>
    <col min="2801" max="2801" width="11.7109375" style="76" customWidth="1"/>
    <col min="2802" max="2802" width="10.5703125" style="76" customWidth="1"/>
    <col min="2803" max="2803" width="10.140625" style="76" customWidth="1"/>
    <col min="2804" max="3052" width="11.42578125" style="76"/>
    <col min="3053" max="3053" width="19" style="76" customWidth="1"/>
    <col min="3054" max="3054" width="11.28515625" style="76" customWidth="1"/>
    <col min="3055" max="3055" width="11.140625" style="76" customWidth="1"/>
    <col min="3056" max="3056" width="11" style="76" customWidth="1"/>
    <col min="3057" max="3057" width="11.7109375" style="76" customWidth="1"/>
    <col min="3058" max="3058" width="10.5703125" style="76" customWidth="1"/>
    <col min="3059" max="3059" width="10.140625" style="76" customWidth="1"/>
    <col min="3060" max="3308" width="11.42578125" style="76"/>
    <col min="3309" max="3309" width="19" style="76" customWidth="1"/>
    <col min="3310" max="3310" width="11.28515625" style="76" customWidth="1"/>
    <col min="3311" max="3311" width="11.140625" style="76" customWidth="1"/>
    <col min="3312" max="3312" width="11" style="76" customWidth="1"/>
    <col min="3313" max="3313" width="11.7109375" style="76" customWidth="1"/>
    <col min="3314" max="3314" width="10.5703125" style="76" customWidth="1"/>
    <col min="3315" max="3315" width="10.140625" style="76" customWidth="1"/>
    <col min="3316" max="3564" width="11.42578125" style="76"/>
    <col min="3565" max="3565" width="19" style="76" customWidth="1"/>
    <col min="3566" max="3566" width="11.28515625" style="76" customWidth="1"/>
    <col min="3567" max="3567" width="11.140625" style="76" customWidth="1"/>
    <col min="3568" max="3568" width="11" style="76" customWidth="1"/>
    <col min="3569" max="3569" width="11.7109375" style="76" customWidth="1"/>
    <col min="3570" max="3570" width="10.5703125" style="76" customWidth="1"/>
    <col min="3571" max="3571" width="10.140625" style="76" customWidth="1"/>
    <col min="3572" max="3820" width="11.42578125" style="76"/>
    <col min="3821" max="3821" width="19" style="76" customWidth="1"/>
    <col min="3822" max="3822" width="11.28515625" style="76" customWidth="1"/>
    <col min="3823" max="3823" width="11.140625" style="76" customWidth="1"/>
    <col min="3824" max="3824" width="11" style="76" customWidth="1"/>
    <col min="3825" max="3825" width="11.7109375" style="76" customWidth="1"/>
    <col min="3826" max="3826" width="10.5703125" style="76" customWidth="1"/>
    <col min="3827" max="3827" width="10.140625" style="76" customWidth="1"/>
    <col min="3828" max="4076" width="11.42578125" style="76"/>
    <col min="4077" max="4077" width="19" style="76" customWidth="1"/>
    <col min="4078" max="4078" width="11.28515625" style="76" customWidth="1"/>
    <col min="4079" max="4079" width="11.140625" style="76" customWidth="1"/>
    <col min="4080" max="4080" width="11" style="76" customWidth="1"/>
    <col min="4081" max="4081" width="11.7109375" style="76" customWidth="1"/>
    <col min="4082" max="4082" width="10.5703125" style="76" customWidth="1"/>
    <col min="4083" max="4083" width="10.140625" style="76" customWidth="1"/>
    <col min="4084" max="4332" width="11.42578125" style="76"/>
    <col min="4333" max="4333" width="19" style="76" customWidth="1"/>
    <col min="4334" max="4334" width="11.28515625" style="76" customWidth="1"/>
    <col min="4335" max="4335" width="11.140625" style="76" customWidth="1"/>
    <col min="4336" max="4336" width="11" style="76" customWidth="1"/>
    <col min="4337" max="4337" width="11.7109375" style="76" customWidth="1"/>
    <col min="4338" max="4338" width="10.5703125" style="76" customWidth="1"/>
    <col min="4339" max="4339" width="10.140625" style="76" customWidth="1"/>
    <col min="4340" max="4588" width="11.42578125" style="76"/>
    <col min="4589" max="4589" width="19" style="76" customWidth="1"/>
    <col min="4590" max="4590" width="11.28515625" style="76" customWidth="1"/>
    <col min="4591" max="4591" width="11.140625" style="76" customWidth="1"/>
    <col min="4592" max="4592" width="11" style="76" customWidth="1"/>
    <col min="4593" max="4593" width="11.7109375" style="76" customWidth="1"/>
    <col min="4594" max="4594" width="10.5703125" style="76" customWidth="1"/>
    <col min="4595" max="4595" width="10.140625" style="76" customWidth="1"/>
    <col min="4596" max="4844" width="11.42578125" style="76"/>
    <col min="4845" max="4845" width="19" style="76" customWidth="1"/>
    <col min="4846" max="4846" width="11.28515625" style="76" customWidth="1"/>
    <col min="4847" max="4847" width="11.140625" style="76" customWidth="1"/>
    <col min="4848" max="4848" width="11" style="76" customWidth="1"/>
    <col min="4849" max="4849" width="11.7109375" style="76" customWidth="1"/>
    <col min="4850" max="4850" width="10.5703125" style="76" customWidth="1"/>
    <col min="4851" max="4851" width="10.140625" style="76" customWidth="1"/>
    <col min="4852" max="5100" width="11.42578125" style="76"/>
    <col min="5101" max="5101" width="19" style="76" customWidth="1"/>
    <col min="5102" max="5102" width="11.28515625" style="76" customWidth="1"/>
    <col min="5103" max="5103" width="11.140625" style="76" customWidth="1"/>
    <col min="5104" max="5104" width="11" style="76" customWidth="1"/>
    <col min="5105" max="5105" width="11.7109375" style="76" customWidth="1"/>
    <col min="5106" max="5106" width="10.5703125" style="76" customWidth="1"/>
    <col min="5107" max="5107" width="10.140625" style="76" customWidth="1"/>
    <col min="5108" max="5356" width="11.42578125" style="76"/>
    <col min="5357" max="5357" width="19" style="76" customWidth="1"/>
    <col min="5358" max="5358" width="11.28515625" style="76" customWidth="1"/>
    <col min="5359" max="5359" width="11.140625" style="76" customWidth="1"/>
    <col min="5360" max="5360" width="11" style="76" customWidth="1"/>
    <col min="5361" max="5361" width="11.7109375" style="76" customWidth="1"/>
    <col min="5362" max="5362" width="10.5703125" style="76" customWidth="1"/>
    <col min="5363" max="5363" width="10.140625" style="76" customWidth="1"/>
    <col min="5364" max="5612" width="11.42578125" style="76"/>
    <col min="5613" max="5613" width="19" style="76" customWidth="1"/>
    <col min="5614" max="5614" width="11.28515625" style="76" customWidth="1"/>
    <col min="5615" max="5615" width="11.140625" style="76" customWidth="1"/>
    <col min="5616" max="5616" width="11" style="76" customWidth="1"/>
    <col min="5617" max="5617" width="11.7109375" style="76" customWidth="1"/>
    <col min="5618" max="5618" width="10.5703125" style="76" customWidth="1"/>
    <col min="5619" max="5619" width="10.140625" style="76" customWidth="1"/>
    <col min="5620" max="5868" width="11.42578125" style="76"/>
    <col min="5869" max="5869" width="19" style="76" customWidth="1"/>
    <col min="5870" max="5870" width="11.28515625" style="76" customWidth="1"/>
    <col min="5871" max="5871" width="11.140625" style="76" customWidth="1"/>
    <col min="5872" max="5872" width="11" style="76" customWidth="1"/>
    <col min="5873" max="5873" width="11.7109375" style="76" customWidth="1"/>
    <col min="5874" max="5874" width="10.5703125" style="76" customWidth="1"/>
    <col min="5875" max="5875" width="10.140625" style="76" customWidth="1"/>
    <col min="5876" max="6124" width="11.42578125" style="76"/>
    <col min="6125" max="6125" width="19" style="76" customWidth="1"/>
    <col min="6126" max="6126" width="11.28515625" style="76" customWidth="1"/>
    <col min="6127" max="6127" width="11.140625" style="76" customWidth="1"/>
    <col min="6128" max="6128" width="11" style="76" customWidth="1"/>
    <col min="6129" max="6129" width="11.7109375" style="76" customWidth="1"/>
    <col min="6130" max="6130" width="10.5703125" style="76" customWidth="1"/>
    <col min="6131" max="6131" width="10.140625" style="76" customWidth="1"/>
    <col min="6132" max="6380" width="11.42578125" style="76"/>
    <col min="6381" max="6381" width="19" style="76" customWidth="1"/>
    <col min="6382" max="6382" width="11.28515625" style="76" customWidth="1"/>
    <col min="6383" max="6383" width="11.140625" style="76" customWidth="1"/>
    <col min="6384" max="6384" width="11" style="76" customWidth="1"/>
    <col min="6385" max="6385" width="11.7109375" style="76" customWidth="1"/>
    <col min="6386" max="6386" width="10.5703125" style="76" customWidth="1"/>
    <col min="6387" max="6387" width="10.140625" style="76" customWidth="1"/>
    <col min="6388" max="6636" width="11.42578125" style="76"/>
    <col min="6637" max="6637" width="19" style="76" customWidth="1"/>
    <col min="6638" max="6638" width="11.28515625" style="76" customWidth="1"/>
    <col min="6639" max="6639" width="11.140625" style="76" customWidth="1"/>
    <col min="6640" max="6640" width="11" style="76" customWidth="1"/>
    <col min="6641" max="6641" width="11.7109375" style="76" customWidth="1"/>
    <col min="6642" max="6642" width="10.5703125" style="76" customWidth="1"/>
    <col min="6643" max="6643" width="10.140625" style="76" customWidth="1"/>
    <col min="6644" max="6892" width="11.42578125" style="76"/>
    <col min="6893" max="6893" width="19" style="76" customWidth="1"/>
    <col min="6894" max="6894" width="11.28515625" style="76" customWidth="1"/>
    <col min="6895" max="6895" width="11.140625" style="76" customWidth="1"/>
    <col min="6896" max="6896" width="11" style="76" customWidth="1"/>
    <col min="6897" max="6897" width="11.7109375" style="76" customWidth="1"/>
    <col min="6898" max="6898" width="10.5703125" style="76" customWidth="1"/>
    <col min="6899" max="6899" width="10.140625" style="76" customWidth="1"/>
    <col min="6900" max="7148" width="11.42578125" style="76"/>
    <col min="7149" max="7149" width="19" style="76" customWidth="1"/>
    <col min="7150" max="7150" width="11.28515625" style="76" customWidth="1"/>
    <col min="7151" max="7151" width="11.140625" style="76" customWidth="1"/>
    <col min="7152" max="7152" width="11" style="76" customWidth="1"/>
    <col min="7153" max="7153" width="11.7109375" style="76" customWidth="1"/>
    <col min="7154" max="7154" width="10.5703125" style="76" customWidth="1"/>
    <col min="7155" max="7155" width="10.140625" style="76" customWidth="1"/>
    <col min="7156" max="7404" width="11.42578125" style="76"/>
    <col min="7405" max="7405" width="19" style="76" customWidth="1"/>
    <col min="7406" max="7406" width="11.28515625" style="76" customWidth="1"/>
    <col min="7407" max="7407" width="11.140625" style="76" customWidth="1"/>
    <col min="7408" max="7408" width="11" style="76" customWidth="1"/>
    <col min="7409" max="7409" width="11.7109375" style="76" customWidth="1"/>
    <col min="7410" max="7410" width="10.5703125" style="76" customWidth="1"/>
    <col min="7411" max="7411" width="10.140625" style="76" customWidth="1"/>
    <col min="7412" max="7660" width="11.42578125" style="76"/>
    <col min="7661" max="7661" width="19" style="76" customWidth="1"/>
    <col min="7662" max="7662" width="11.28515625" style="76" customWidth="1"/>
    <col min="7663" max="7663" width="11.140625" style="76" customWidth="1"/>
    <col min="7664" max="7664" width="11" style="76" customWidth="1"/>
    <col min="7665" max="7665" width="11.7109375" style="76" customWidth="1"/>
    <col min="7666" max="7666" width="10.5703125" style="76" customWidth="1"/>
    <col min="7667" max="7667" width="10.140625" style="76" customWidth="1"/>
    <col min="7668" max="7916" width="11.42578125" style="76"/>
    <col min="7917" max="7917" width="19" style="76" customWidth="1"/>
    <col min="7918" max="7918" width="11.28515625" style="76" customWidth="1"/>
    <col min="7919" max="7919" width="11.140625" style="76" customWidth="1"/>
    <col min="7920" max="7920" width="11" style="76" customWidth="1"/>
    <col min="7921" max="7921" width="11.7109375" style="76" customWidth="1"/>
    <col min="7922" max="7922" width="10.5703125" style="76" customWidth="1"/>
    <col min="7923" max="7923" width="10.140625" style="76" customWidth="1"/>
    <col min="7924" max="8172" width="11.42578125" style="76"/>
    <col min="8173" max="8173" width="19" style="76" customWidth="1"/>
    <col min="8174" max="8174" width="11.28515625" style="76" customWidth="1"/>
    <col min="8175" max="8175" width="11.140625" style="76" customWidth="1"/>
    <col min="8176" max="8176" width="11" style="76" customWidth="1"/>
    <col min="8177" max="8177" width="11.7109375" style="76" customWidth="1"/>
    <col min="8178" max="8178" width="10.5703125" style="76" customWidth="1"/>
    <col min="8179" max="8179" width="10.140625" style="76" customWidth="1"/>
    <col min="8180" max="8428" width="11.42578125" style="76"/>
    <col min="8429" max="8429" width="19" style="76" customWidth="1"/>
    <col min="8430" max="8430" width="11.28515625" style="76" customWidth="1"/>
    <col min="8431" max="8431" width="11.140625" style="76" customWidth="1"/>
    <col min="8432" max="8432" width="11" style="76" customWidth="1"/>
    <col min="8433" max="8433" width="11.7109375" style="76" customWidth="1"/>
    <col min="8434" max="8434" width="10.5703125" style="76" customWidth="1"/>
    <col min="8435" max="8435" width="10.140625" style="76" customWidth="1"/>
    <col min="8436" max="8684" width="11.42578125" style="76"/>
    <col min="8685" max="8685" width="19" style="76" customWidth="1"/>
    <col min="8686" max="8686" width="11.28515625" style="76" customWidth="1"/>
    <col min="8687" max="8687" width="11.140625" style="76" customWidth="1"/>
    <col min="8688" max="8688" width="11" style="76" customWidth="1"/>
    <col min="8689" max="8689" width="11.7109375" style="76" customWidth="1"/>
    <col min="8690" max="8690" width="10.5703125" style="76" customWidth="1"/>
    <col min="8691" max="8691" width="10.140625" style="76" customWidth="1"/>
    <col min="8692" max="8940" width="11.42578125" style="76"/>
    <col min="8941" max="8941" width="19" style="76" customWidth="1"/>
    <col min="8942" max="8942" width="11.28515625" style="76" customWidth="1"/>
    <col min="8943" max="8943" width="11.140625" style="76" customWidth="1"/>
    <col min="8944" max="8944" width="11" style="76" customWidth="1"/>
    <col min="8945" max="8945" width="11.7109375" style="76" customWidth="1"/>
    <col min="8946" max="8946" width="10.5703125" style="76" customWidth="1"/>
    <col min="8947" max="8947" width="10.140625" style="76" customWidth="1"/>
    <col min="8948" max="9196" width="11.42578125" style="76"/>
    <col min="9197" max="9197" width="19" style="76" customWidth="1"/>
    <col min="9198" max="9198" width="11.28515625" style="76" customWidth="1"/>
    <col min="9199" max="9199" width="11.140625" style="76" customWidth="1"/>
    <col min="9200" max="9200" width="11" style="76" customWidth="1"/>
    <col min="9201" max="9201" width="11.7109375" style="76" customWidth="1"/>
    <col min="9202" max="9202" width="10.5703125" style="76" customWidth="1"/>
    <col min="9203" max="9203" width="10.140625" style="76" customWidth="1"/>
    <col min="9204" max="9452" width="11.42578125" style="76"/>
    <col min="9453" max="9453" width="19" style="76" customWidth="1"/>
    <col min="9454" max="9454" width="11.28515625" style="76" customWidth="1"/>
    <col min="9455" max="9455" width="11.140625" style="76" customWidth="1"/>
    <col min="9456" max="9456" width="11" style="76" customWidth="1"/>
    <col min="9457" max="9457" width="11.7109375" style="76" customWidth="1"/>
    <col min="9458" max="9458" width="10.5703125" style="76" customWidth="1"/>
    <col min="9459" max="9459" width="10.140625" style="76" customWidth="1"/>
    <col min="9460" max="9708" width="11.42578125" style="76"/>
    <col min="9709" max="9709" width="19" style="76" customWidth="1"/>
    <col min="9710" max="9710" width="11.28515625" style="76" customWidth="1"/>
    <col min="9711" max="9711" width="11.140625" style="76" customWidth="1"/>
    <col min="9712" max="9712" width="11" style="76" customWidth="1"/>
    <col min="9713" max="9713" width="11.7109375" style="76" customWidth="1"/>
    <col min="9714" max="9714" width="10.5703125" style="76" customWidth="1"/>
    <col min="9715" max="9715" width="10.140625" style="76" customWidth="1"/>
    <col min="9716" max="9964" width="11.42578125" style="76"/>
    <col min="9965" max="9965" width="19" style="76" customWidth="1"/>
    <col min="9966" max="9966" width="11.28515625" style="76" customWidth="1"/>
    <col min="9967" max="9967" width="11.140625" style="76" customWidth="1"/>
    <col min="9968" max="9968" width="11" style="76" customWidth="1"/>
    <col min="9969" max="9969" width="11.7109375" style="76" customWidth="1"/>
    <col min="9970" max="9970" width="10.5703125" style="76" customWidth="1"/>
    <col min="9971" max="9971" width="10.140625" style="76" customWidth="1"/>
    <col min="9972" max="10220" width="11.42578125" style="76"/>
    <col min="10221" max="10221" width="19" style="76" customWidth="1"/>
    <col min="10222" max="10222" width="11.28515625" style="76" customWidth="1"/>
    <col min="10223" max="10223" width="11.140625" style="76" customWidth="1"/>
    <col min="10224" max="10224" width="11" style="76" customWidth="1"/>
    <col min="10225" max="10225" width="11.7109375" style="76" customWidth="1"/>
    <col min="10226" max="10226" width="10.5703125" style="76" customWidth="1"/>
    <col min="10227" max="10227" width="10.140625" style="76" customWidth="1"/>
    <col min="10228" max="10476" width="11.42578125" style="76"/>
    <col min="10477" max="10477" width="19" style="76" customWidth="1"/>
    <col min="10478" max="10478" width="11.28515625" style="76" customWidth="1"/>
    <col min="10479" max="10479" width="11.140625" style="76" customWidth="1"/>
    <col min="10480" max="10480" width="11" style="76" customWidth="1"/>
    <col min="10481" max="10481" width="11.7109375" style="76" customWidth="1"/>
    <col min="10482" max="10482" width="10.5703125" style="76" customWidth="1"/>
    <col min="10483" max="10483" width="10.140625" style="76" customWidth="1"/>
    <col min="10484" max="10732" width="11.42578125" style="76"/>
    <col min="10733" max="10733" width="19" style="76" customWidth="1"/>
    <col min="10734" max="10734" width="11.28515625" style="76" customWidth="1"/>
    <col min="10735" max="10735" width="11.140625" style="76" customWidth="1"/>
    <col min="10736" max="10736" width="11" style="76" customWidth="1"/>
    <col min="10737" max="10737" width="11.7109375" style="76" customWidth="1"/>
    <col min="10738" max="10738" width="10.5703125" style="76" customWidth="1"/>
    <col min="10739" max="10739" width="10.140625" style="76" customWidth="1"/>
    <col min="10740" max="10988" width="11.42578125" style="76"/>
    <col min="10989" max="10989" width="19" style="76" customWidth="1"/>
    <col min="10990" max="10990" width="11.28515625" style="76" customWidth="1"/>
    <col min="10991" max="10991" width="11.140625" style="76" customWidth="1"/>
    <col min="10992" max="10992" width="11" style="76" customWidth="1"/>
    <col min="10993" max="10993" width="11.7109375" style="76" customWidth="1"/>
    <col min="10994" max="10994" width="10.5703125" style="76" customWidth="1"/>
    <col min="10995" max="10995" width="10.140625" style="76" customWidth="1"/>
    <col min="10996" max="11244" width="11.42578125" style="76"/>
    <col min="11245" max="11245" width="19" style="76" customWidth="1"/>
    <col min="11246" max="11246" width="11.28515625" style="76" customWidth="1"/>
    <col min="11247" max="11247" width="11.140625" style="76" customWidth="1"/>
    <col min="11248" max="11248" width="11" style="76" customWidth="1"/>
    <col min="11249" max="11249" width="11.7109375" style="76" customWidth="1"/>
    <col min="11250" max="11250" width="10.5703125" style="76" customWidth="1"/>
    <col min="11251" max="11251" width="10.140625" style="76" customWidth="1"/>
    <col min="11252" max="11500" width="11.42578125" style="76"/>
    <col min="11501" max="11501" width="19" style="76" customWidth="1"/>
    <col min="11502" max="11502" width="11.28515625" style="76" customWidth="1"/>
    <col min="11503" max="11503" width="11.140625" style="76" customWidth="1"/>
    <col min="11504" max="11504" width="11" style="76" customWidth="1"/>
    <col min="11505" max="11505" width="11.7109375" style="76" customWidth="1"/>
    <col min="11506" max="11506" width="10.5703125" style="76" customWidth="1"/>
    <col min="11507" max="11507" width="10.140625" style="76" customWidth="1"/>
    <col min="11508" max="11756" width="11.42578125" style="76"/>
    <col min="11757" max="11757" width="19" style="76" customWidth="1"/>
    <col min="11758" max="11758" width="11.28515625" style="76" customWidth="1"/>
    <col min="11759" max="11759" width="11.140625" style="76" customWidth="1"/>
    <col min="11760" max="11760" width="11" style="76" customWidth="1"/>
    <col min="11761" max="11761" width="11.7109375" style="76" customWidth="1"/>
    <col min="11762" max="11762" width="10.5703125" style="76" customWidth="1"/>
    <col min="11763" max="11763" width="10.140625" style="76" customWidth="1"/>
    <col min="11764" max="12012" width="11.42578125" style="76"/>
    <col min="12013" max="12013" width="19" style="76" customWidth="1"/>
    <col min="12014" max="12014" width="11.28515625" style="76" customWidth="1"/>
    <col min="12015" max="12015" width="11.140625" style="76" customWidth="1"/>
    <col min="12016" max="12016" width="11" style="76" customWidth="1"/>
    <col min="12017" max="12017" width="11.7109375" style="76" customWidth="1"/>
    <col min="12018" max="12018" width="10.5703125" style="76" customWidth="1"/>
    <col min="12019" max="12019" width="10.140625" style="76" customWidth="1"/>
    <col min="12020" max="12268" width="11.42578125" style="76"/>
    <col min="12269" max="12269" width="19" style="76" customWidth="1"/>
    <col min="12270" max="12270" width="11.28515625" style="76" customWidth="1"/>
    <col min="12271" max="12271" width="11.140625" style="76" customWidth="1"/>
    <col min="12272" max="12272" width="11" style="76" customWidth="1"/>
    <col min="12273" max="12273" width="11.7109375" style="76" customWidth="1"/>
    <col min="12274" max="12274" width="10.5703125" style="76" customWidth="1"/>
    <col min="12275" max="12275" width="10.140625" style="76" customWidth="1"/>
    <col min="12276" max="12524" width="11.42578125" style="76"/>
    <col min="12525" max="12525" width="19" style="76" customWidth="1"/>
    <col min="12526" max="12526" width="11.28515625" style="76" customWidth="1"/>
    <col min="12527" max="12527" width="11.140625" style="76" customWidth="1"/>
    <col min="12528" max="12528" width="11" style="76" customWidth="1"/>
    <col min="12529" max="12529" width="11.7109375" style="76" customWidth="1"/>
    <col min="12530" max="12530" width="10.5703125" style="76" customWidth="1"/>
    <col min="12531" max="12531" width="10.140625" style="76" customWidth="1"/>
    <col min="12532" max="12780" width="11.42578125" style="76"/>
    <col min="12781" max="12781" width="19" style="76" customWidth="1"/>
    <col min="12782" max="12782" width="11.28515625" style="76" customWidth="1"/>
    <col min="12783" max="12783" width="11.140625" style="76" customWidth="1"/>
    <col min="12784" max="12784" width="11" style="76" customWidth="1"/>
    <col min="12785" max="12785" width="11.7109375" style="76" customWidth="1"/>
    <col min="12786" max="12786" width="10.5703125" style="76" customWidth="1"/>
    <col min="12787" max="12787" width="10.140625" style="76" customWidth="1"/>
    <col min="12788" max="13036" width="11.42578125" style="76"/>
    <col min="13037" max="13037" width="19" style="76" customWidth="1"/>
    <col min="13038" max="13038" width="11.28515625" style="76" customWidth="1"/>
    <col min="13039" max="13039" width="11.140625" style="76" customWidth="1"/>
    <col min="13040" max="13040" width="11" style="76" customWidth="1"/>
    <col min="13041" max="13041" width="11.7109375" style="76" customWidth="1"/>
    <col min="13042" max="13042" width="10.5703125" style="76" customWidth="1"/>
    <col min="13043" max="13043" width="10.140625" style="76" customWidth="1"/>
    <col min="13044" max="13292" width="11.42578125" style="76"/>
    <col min="13293" max="13293" width="19" style="76" customWidth="1"/>
    <col min="13294" max="13294" width="11.28515625" style="76" customWidth="1"/>
    <col min="13295" max="13295" width="11.140625" style="76" customWidth="1"/>
    <col min="13296" max="13296" width="11" style="76" customWidth="1"/>
    <col min="13297" max="13297" width="11.7109375" style="76" customWidth="1"/>
    <col min="13298" max="13298" width="10.5703125" style="76" customWidth="1"/>
    <col min="13299" max="13299" width="10.140625" style="76" customWidth="1"/>
    <col min="13300" max="13548" width="11.42578125" style="76"/>
    <col min="13549" max="13549" width="19" style="76" customWidth="1"/>
    <col min="13550" max="13550" width="11.28515625" style="76" customWidth="1"/>
    <col min="13551" max="13551" width="11.140625" style="76" customWidth="1"/>
    <col min="13552" max="13552" width="11" style="76" customWidth="1"/>
    <col min="13553" max="13553" width="11.7109375" style="76" customWidth="1"/>
    <col min="13554" max="13554" width="10.5703125" style="76" customWidth="1"/>
    <col min="13555" max="13555" width="10.140625" style="76" customWidth="1"/>
    <col min="13556" max="13804" width="11.42578125" style="76"/>
    <col min="13805" max="13805" width="19" style="76" customWidth="1"/>
    <col min="13806" max="13806" width="11.28515625" style="76" customWidth="1"/>
    <col min="13807" max="13807" width="11.140625" style="76" customWidth="1"/>
    <col min="13808" max="13808" width="11" style="76" customWidth="1"/>
    <col min="13809" max="13809" width="11.7109375" style="76" customWidth="1"/>
    <col min="13810" max="13810" width="10.5703125" style="76" customWidth="1"/>
    <col min="13811" max="13811" width="10.140625" style="76" customWidth="1"/>
    <col min="13812" max="14060" width="11.42578125" style="76"/>
    <col min="14061" max="14061" width="19" style="76" customWidth="1"/>
    <col min="14062" max="14062" width="11.28515625" style="76" customWidth="1"/>
    <col min="14063" max="14063" width="11.140625" style="76" customWidth="1"/>
    <col min="14064" max="14064" width="11" style="76" customWidth="1"/>
    <col min="14065" max="14065" width="11.7109375" style="76" customWidth="1"/>
    <col min="14066" max="14066" width="10.5703125" style="76" customWidth="1"/>
    <col min="14067" max="14067" width="10.140625" style="76" customWidth="1"/>
    <col min="14068" max="14316" width="11.42578125" style="76"/>
    <col min="14317" max="14317" width="19" style="76" customWidth="1"/>
    <col min="14318" max="14318" width="11.28515625" style="76" customWidth="1"/>
    <col min="14319" max="14319" width="11.140625" style="76" customWidth="1"/>
    <col min="14320" max="14320" width="11" style="76" customWidth="1"/>
    <col min="14321" max="14321" width="11.7109375" style="76" customWidth="1"/>
    <col min="14322" max="14322" width="10.5703125" style="76" customWidth="1"/>
    <col min="14323" max="14323" width="10.140625" style="76" customWidth="1"/>
    <col min="14324" max="14572" width="11.42578125" style="76"/>
    <col min="14573" max="14573" width="19" style="76" customWidth="1"/>
    <col min="14574" max="14574" width="11.28515625" style="76" customWidth="1"/>
    <col min="14575" max="14575" width="11.140625" style="76" customWidth="1"/>
    <col min="14576" max="14576" width="11" style="76" customWidth="1"/>
    <col min="14577" max="14577" width="11.7109375" style="76" customWidth="1"/>
    <col min="14578" max="14578" width="10.5703125" style="76" customWidth="1"/>
    <col min="14579" max="14579" width="10.140625" style="76" customWidth="1"/>
    <col min="14580" max="14828" width="11.42578125" style="76"/>
    <col min="14829" max="14829" width="19" style="76" customWidth="1"/>
    <col min="14830" max="14830" width="11.28515625" style="76" customWidth="1"/>
    <col min="14831" max="14831" width="11.140625" style="76" customWidth="1"/>
    <col min="14832" max="14832" width="11" style="76" customWidth="1"/>
    <col min="14833" max="14833" width="11.7109375" style="76" customWidth="1"/>
    <col min="14834" max="14834" width="10.5703125" style="76" customWidth="1"/>
    <col min="14835" max="14835" width="10.140625" style="76" customWidth="1"/>
    <col min="14836" max="15084" width="11.42578125" style="76"/>
    <col min="15085" max="15085" width="19" style="76" customWidth="1"/>
    <col min="15086" max="15086" width="11.28515625" style="76" customWidth="1"/>
    <col min="15087" max="15087" width="11.140625" style="76" customWidth="1"/>
    <col min="15088" max="15088" width="11" style="76" customWidth="1"/>
    <col min="15089" max="15089" width="11.7109375" style="76" customWidth="1"/>
    <col min="15090" max="15090" width="10.5703125" style="76" customWidth="1"/>
    <col min="15091" max="15091" width="10.140625" style="76" customWidth="1"/>
    <col min="15092" max="15340" width="11.42578125" style="76"/>
    <col min="15341" max="15341" width="19" style="76" customWidth="1"/>
    <col min="15342" max="15342" width="11.28515625" style="76" customWidth="1"/>
    <col min="15343" max="15343" width="11.140625" style="76" customWidth="1"/>
    <col min="15344" max="15344" width="11" style="76" customWidth="1"/>
    <col min="15345" max="15345" width="11.7109375" style="76" customWidth="1"/>
    <col min="15346" max="15346" width="10.5703125" style="76" customWidth="1"/>
    <col min="15347" max="15347" width="10.140625" style="76" customWidth="1"/>
    <col min="15348" max="15596" width="11.42578125" style="76"/>
    <col min="15597" max="15597" width="19" style="76" customWidth="1"/>
    <col min="15598" max="15598" width="11.28515625" style="76" customWidth="1"/>
    <col min="15599" max="15599" width="11.140625" style="76" customWidth="1"/>
    <col min="15600" max="15600" width="11" style="76" customWidth="1"/>
    <col min="15601" max="15601" width="11.7109375" style="76" customWidth="1"/>
    <col min="15602" max="15602" width="10.5703125" style="76" customWidth="1"/>
    <col min="15603" max="15603" width="10.140625" style="76" customWidth="1"/>
    <col min="15604" max="15852" width="11.42578125" style="76"/>
    <col min="15853" max="15853" width="19" style="76" customWidth="1"/>
    <col min="15854" max="15854" width="11.28515625" style="76" customWidth="1"/>
    <col min="15855" max="15855" width="11.140625" style="76" customWidth="1"/>
    <col min="15856" max="15856" width="11" style="76" customWidth="1"/>
    <col min="15857" max="15857" width="11.7109375" style="76" customWidth="1"/>
    <col min="15858" max="15858" width="10.5703125" style="76" customWidth="1"/>
    <col min="15859" max="15859" width="10.140625" style="76" customWidth="1"/>
    <col min="15860" max="16108" width="11.42578125" style="76"/>
    <col min="16109" max="16109" width="19" style="76" customWidth="1"/>
    <col min="16110" max="16110" width="11.28515625" style="76" customWidth="1"/>
    <col min="16111" max="16111" width="11.140625" style="76" customWidth="1"/>
    <col min="16112" max="16112" width="11" style="76" customWidth="1"/>
    <col min="16113" max="16113" width="11.7109375" style="76" customWidth="1"/>
    <col min="16114" max="16114" width="10.5703125" style="76" customWidth="1"/>
    <col min="16115" max="16115" width="10.140625" style="76" customWidth="1"/>
    <col min="16116" max="16384" width="11.42578125" style="76"/>
  </cols>
  <sheetData>
    <row r="5" spans="1:23" x14ac:dyDescent="0.25">
      <c r="A5" s="164" t="s">
        <v>0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</row>
    <row r="6" spans="1:23" x14ac:dyDescent="0.25">
      <c r="A6" s="164" t="s">
        <v>1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</row>
    <row r="7" spans="1:23" x14ac:dyDescent="0.25">
      <c r="A7" s="164" t="s">
        <v>112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</row>
    <row r="8" spans="1:23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</row>
    <row r="9" spans="1:23" x14ac:dyDescent="0.25">
      <c r="A9" s="165" t="s">
        <v>82</v>
      </c>
      <c r="B9" s="79"/>
      <c r="C9" s="80"/>
      <c r="D9" s="81"/>
      <c r="E9" s="82" t="s">
        <v>3</v>
      </c>
      <c r="F9" s="80" t="s">
        <v>3</v>
      </c>
      <c r="G9" s="81"/>
      <c r="H9" s="82" t="s">
        <v>4</v>
      </c>
      <c r="I9" s="168" t="s">
        <v>104</v>
      </c>
      <c r="J9" s="81" t="s">
        <v>5</v>
      </c>
      <c r="K9" s="168" t="s">
        <v>70</v>
      </c>
      <c r="L9" s="165" t="s">
        <v>103</v>
      </c>
      <c r="M9" s="165" t="s">
        <v>7</v>
      </c>
    </row>
    <row r="10" spans="1:23" x14ac:dyDescent="0.25">
      <c r="A10" s="166"/>
      <c r="B10" s="83" t="s">
        <v>8</v>
      </c>
      <c r="C10" s="84" t="s">
        <v>9</v>
      </c>
      <c r="D10" s="85" t="s">
        <v>10</v>
      </c>
      <c r="E10" s="86" t="s">
        <v>11</v>
      </c>
      <c r="F10" s="84" t="s">
        <v>12</v>
      </c>
      <c r="G10" s="85" t="s">
        <v>5</v>
      </c>
      <c r="H10" s="86" t="s">
        <v>13</v>
      </c>
      <c r="I10" s="169"/>
      <c r="J10" s="85" t="s">
        <v>14</v>
      </c>
      <c r="K10" s="169"/>
      <c r="L10" s="166"/>
      <c r="M10" s="166"/>
    </row>
    <row r="11" spans="1:23" x14ac:dyDescent="0.25">
      <c r="A11" s="166"/>
      <c r="B11" s="83" t="s">
        <v>15</v>
      </c>
      <c r="C11" s="84" t="s">
        <v>16</v>
      </c>
      <c r="D11" s="85" t="s">
        <v>11</v>
      </c>
      <c r="E11" s="86" t="s">
        <v>17</v>
      </c>
      <c r="F11" s="84" t="s">
        <v>18</v>
      </c>
      <c r="G11" s="85" t="s">
        <v>19</v>
      </c>
      <c r="H11" s="86" t="s">
        <v>20</v>
      </c>
      <c r="I11" s="169"/>
      <c r="J11" s="85" t="s">
        <v>21</v>
      </c>
      <c r="K11" s="169"/>
      <c r="L11" s="166"/>
      <c r="M11" s="166"/>
    </row>
    <row r="12" spans="1:23" x14ac:dyDescent="0.25">
      <c r="A12" s="166"/>
      <c r="B12" s="83" t="s">
        <v>22</v>
      </c>
      <c r="C12" s="84" t="s">
        <v>23</v>
      </c>
      <c r="D12" s="85" t="s">
        <v>24</v>
      </c>
      <c r="E12" s="86" t="s">
        <v>25</v>
      </c>
      <c r="F12" s="84" t="s">
        <v>26</v>
      </c>
      <c r="G12" s="85" t="s">
        <v>27</v>
      </c>
      <c r="H12" s="86" t="s">
        <v>28</v>
      </c>
      <c r="I12" s="169"/>
      <c r="J12" s="85" t="s">
        <v>11</v>
      </c>
      <c r="K12" s="169"/>
      <c r="L12" s="166"/>
      <c r="M12" s="166"/>
    </row>
    <row r="13" spans="1:23" x14ac:dyDescent="0.25">
      <c r="A13" s="166"/>
      <c r="B13" s="83"/>
      <c r="C13" s="87"/>
      <c r="D13" s="85" t="s">
        <v>29</v>
      </c>
      <c r="E13" s="86" t="s">
        <v>30</v>
      </c>
      <c r="F13" s="84" t="s">
        <v>31</v>
      </c>
      <c r="G13" s="85" t="s">
        <v>32</v>
      </c>
      <c r="H13" s="86" t="s">
        <v>33</v>
      </c>
      <c r="I13" s="169"/>
      <c r="J13" s="85" t="s">
        <v>24</v>
      </c>
      <c r="K13" s="169"/>
      <c r="L13" s="166"/>
      <c r="M13" s="166"/>
    </row>
    <row r="14" spans="1:23" x14ac:dyDescent="0.25">
      <c r="A14" s="167"/>
      <c r="B14" s="88"/>
      <c r="C14" s="89"/>
      <c r="D14" s="90"/>
      <c r="E14" s="91"/>
      <c r="F14" s="89"/>
      <c r="G14" s="90"/>
      <c r="H14" s="92" t="s">
        <v>34</v>
      </c>
      <c r="I14" s="170"/>
      <c r="J14" s="93" t="s">
        <v>29</v>
      </c>
      <c r="K14" s="170"/>
      <c r="L14" s="167"/>
      <c r="M14" s="167"/>
    </row>
    <row r="15" spans="1:23" ht="18.75" customHeight="1" x14ac:dyDescent="0.25">
      <c r="A15" s="94" t="s">
        <v>48</v>
      </c>
      <c r="B15" s="95">
        <f>B35</f>
        <v>96889428.426043898</v>
      </c>
      <c r="C15" s="95">
        <f t="shared" ref="C15:K15" si="0">C35</f>
        <v>18829321.75587583</v>
      </c>
      <c r="D15" s="95">
        <f t="shared" si="0"/>
        <v>7032686</v>
      </c>
      <c r="E15" s="95">
        <f t="shared" si="0"/>
        <v>6632</v>
      </c>
      <c r="F15" s="95">
        <f t="shared" si="0"/>
        <v>3440556.5489445813</v>
      </c>
      <c r="G15" s="95">
        <f t="shared" si="0"/>
        <v>4186413.732199084</v>
      </c>
      <c r="H15" s="95">
        <f t="shared" si="0"/>
        <v>9115478.9642835055</v>
      </c>
      <c r="I15" s="95">
        <f t="shared" ref="I15" si="1">I35</f>
        <v>10162</v>
      </c>
      <c r="J15" s="104">
        <f t="shared" si="0"/>
        <v>740173.32674255886</v>
      </c>
      <c r="K15" s="95">
        <f t="shared" si="0"/>
        <v>0</v>
      </c>
      <c r="L15" s="95">
        <f t="shared" ref="L15" si="2">L35</f>
        <v>2147980.4878393076</v>
      </c>
      <c r="M15" s="95">
        <f>SUM(B15:L15)</f>
        <v>142398833.24192876</v>
      </c>
      <c r="N15" s="96">
        <v>142398833.24192876</v>
      </c>
      <c r="P15" s="77"/>
      <c r="Q15" s="77"/>
      <c r="R15" s="77"/>
      <c r="S15" s="77"/>
      <c r="T15" s="77"/>
      <c r="U15" s="77"/>
      <c r="V15" s="77"/>
      <c r="W15" s="97"/>
    </row>
    <row r="16" spans="1:23" ht="18.75" customHeight="1" x14ac:dyDescent="0.25">
      <c r="A16" s="94" t="s">
        <v>49</v>
      </c>
      <c r="B16" s="95">
        <f>B47</f>
        <v>56035767.850766748</v>
      </c>
      <c r="C16" s="95">
        <f>C47</f>
        <v>11278765.280471157</v>
      </c>
      <c r="D16" s="95">
        <f t="shared" ref="D16:K16" si="3">D47</f>
        <v>0</v>
      </c>
      <c r="E16" s="95">
        <f t="shared" si="3"/>
        <v>124</v>
      </c>
      <c r="F16" s="95">
        <f t="shared" si="3"/>
        <v>1989837.6034001934</v>
      </c>
      <c r="G16" s="95">
        <f t="shared" si="3"/>
        <v>2507662.1699175173</v>
      </c>
      <c r="H16" s="95">
        <f t="shared" si="3"/>
        <v>1878899.8462560414</v>
      </c>
      <c r="I16" s="95">
        <f t="shared" ref="I16" si="4">I47</f>
        <v>2188</v>
      </c>
      <c r="J16" s="104">
        <f t="shared" si="3"/>
        <v>0</v>
      </c>
      <c r="K16" s="95">
        <f t="shared" si="3"/>
        <v>0</v>
      </c>
      <c r="L16" s="95">
        <f t="shared" ref="L16" si="5">L47</f>
        <v>1765899.4826712171</v>
      </c>
      <c r="M16" s="95">
        <f t="shared" ref="M16:M19" si="6">SUM(B16:L16)</f>
        <v>75459144.233482897</v>
      </c>
      <c r="N16" s="96">
        <v>75459144.233482882</v>
      </c>
      <c r="P16" s="77"/>
      <c r="Q16" s="77"/>
      <c r="R16" s="77"/>
      <c r="S16" s="77"/>
      <c r="T16" s="77"/>
      <c r="U16" s="77"/>
      <c r="V16" s="77"/>
      <c r="W16" s="97"/>
    </row>
    <row r="17" spans="1:23" ht="18.75" customHeight="1" x14ac:dyDescent="0.25">
      <c r="A17" s="94" t="s">
        <v>50</v>
      </c>
      <c r="B17" s="95">
        <f>B59</f>
        <v>55269120.803939722</v>
      </c>
      <c r="C17" s="95">
        <f t="shared" ref="C17:K17" si="7">C59</f>
        <v>11004194.688380277</v>
      </c>
      <c r="D17" s="95">
        <f t="shared" si="7"/>
        <v>0</v>
      </c>
      <c r="E17" s="95">
        <f t="shared" si="7"/>
        <v>70</v>
      </c>
      <c r="F17" s="95">
        <f t="shared" si="7"/>
        <v>1962613.8643345523</v>
      </c>
      <c r="G17" s="95">
        <f t="shared" si="7"/>
        <v>2446615.5686596367</v>
      </c>
      <c r="H17" s="95">
        <f t="shared" si="7"/>
        <v>1646870.8522722316</v>
      </c>
      <c r="I17" s="95">
        <f t="shared" ref="I17" si="8">I59</f>
        <v>1867</v>
      </c>
      <c r="J17" s="104">
        <f t="shared" si="7"/>
        <v>0</v>
      </c>
      <c r="K17" s="95">
        <f t="shared" si="7"/>
        <v>0</v>
      </c>
      <c r="L17" s="95">
        <f t="shared" ref="L17" si="9">L59</f>
        <v>1760301.5711658741</v>
      </c>
      <c r="M17" s="95">
        <f t="shared" si="6"/>
        <v>74091654.34875229</v>
      </c>
      <c r="N17" s="96">
        <v>74091654.34875229</v>
      </c>
      <c r="P17" s="77"/>
      <c r="Q17" s="77"/>
      <c r="R17" s="77"/>
      <c r="S17" s="77"/>
      <c r="T17" s="77"/>
      <c r="U17" s="77"/>
      <c r="V17" s="77"/>
      <c r="W17" s="97"/>
    </row>
    <row r="18" spans="1:23" ht="18.75" customHeight="1" x14ac:dyDescent="0.25">
      <c r="A18" s="94" t="s">
        <v>51</v>
      </c>
      <c r="B18" s="95">
        <f>B71</f>
        <v>146918962.46829623</v>
      </c>
      <c r="C18" s="95">
        <f t="shared" ref="C18:K18" si="10">C71</f>
        <v>24511259.479197498</v>
      </c>
      <c r="D18" s="95">
        <f t="shared" si="10"/>
        <v>1344532</v>
      </c>
      <c r="E18" s="95">
        <f t="shared" si="10"/>
        <v>136</v>
      </c>
      <c r="F18" s="95">
        <f t="shared" si="10"/>
        <v>5217111.9873028975</v>
      </c>
      <c r="G18" s="95">
        <f t="shared" si="10"/>
        <v>5449706.293599545</v>
      </c>
      <c r="H18" s="95">
        <f t="shared" si="10"/>
        <v>10196433.76688355</v>
      </c>
      <c r="I18" s="95">
        <f t="shared" ref="I18" si="11">I71</f>
        <v>11232</v>
      </c>
      <c r="J18" s="104">
        <f t="shared" si="10"/>
        <v>37226.873257441177</v>
      </c>
      <c r="K18" s="95">
        <f t="shared" si="10"/>
        <v>10485720.877358301</v>
      </c>
      <c r="L18" s="95">
        <f t="shared" ref="L18" si="12">L71</f>
        <v>3292381.3146123188</v>
      </c>
      <c r="M18" s="95">
        <f t="shared" si="6"/>
        <v>207464703.06050777</v>
      </c>
      <c r="N18" s="96">
        <v>207464703.06050777</v>
      </c>
      <c r="P18" s="77"/>
      <c r="Q18" s="77"/>
      <c r="R18" s="77"/>
      <c r="S18" s="77"/>
      <c r="T18" s="77"/>
      <c r="U18" s="77"/>
      <c r="V18" s="77"/>
      <c r="W18" s="97"/>
    </row>
    <row r="19" spans="1:23" ht="18.75" customHeight="1" x14ac:dyDescent="0.25">
      <c r="A19" s="94" t="s">
        <v>52</v>
      </c>
      <c r="B19" s="95">
        <f>B83</f>
        <v>33031974.810000937</v>
      </c>
      <c r="C19" s="95">
        <f t="shared" ref="C19:J19" si="13">C83</f>
        <v>9774466.7420402616</v>
      </c>
      <c r="D19" s="95">
        <f t="shared" si="13"/>
        <v>0</v>
      </c>
      <c r="E19" s="95">
        <f t="shared" si="13"/>
        <v>0</v>
      </c>
      <c r="F19" s="95">
        <f t="shared" si="13"/>
        <v>1172969.8389527549</v>
      </c>
      <c r="G19" s="95">
        <f t="shared" si="13"/>
        <v>2173204.2356242179</v>
      </c>
      <c r="H19" s="95">
        <f t="shared" si="13"/>
        <v>468767.57030467002</v>
      </c>
      <c r="I19" s="95">
        <f t="shared" ref="I19" si="14">I83</f>
        <v>533</v>
      </c>
      <c r="J19" s="104">
        <f t="shared" si="13"/>
        <v>0</v>
      </c>
      <c r="K19" s="95">
        <f>K83</f>
        <v>0</v>
      </c>
      <c r="L19" s="95">
        <f>L83</f>
        <v>1780989.7437112816</v>
      </c>
      <c r="M19" s="95">
        <f t="shared" si="6"/>
        <v>48402905.940634131</v>
      </c>
      <c r="N19" s="96">
        <v>48402905.940634117</v>
      </c>
      <c r="P19" s="77"/>
      <c r="Q19" s="77"/>
      <c r="R19" s="77"/>
      <c r="S19" s="77"/>
      <c r="T19" s="77"/>
      <c r="U19" s="77"/>
      <c r="V19" s="77"/>
      <c r="W19" s="97"/>
    </row>
    <row r="20" spans="1:23" ht="18.75" customHeight="1" x14ac:dyDescent="0.25">
      <c r="A20" s="98" t="s">
        <v>40</v>
      </c>
      <c r="B20" s="99">
        <f>SUM(B15:B19)</f>
        <v>388145254.35904759</v>
      </c>
      <c r="C20" s="99">
        <f t="shared" ref="C20:L20" si="15">SUM(C15:C19)</f>
        <v>75398007.945965022</v>
      </c>
      <c r="D20" s="99">
        <f t="shared" si="15"/>
        <v>8377218</v>
      </c>
      <c r="E20" s="99">
        <f t="shared" si="15"/>
        <v>6962</v>
      </c>
      <c r="F20" s="99">
        <f t="shared" si="15"/>
        <v>13783089.842934979</v>
      </c>
      <c r="G20" s="99">
        <f t="shared" si="15"/>
        <v>16763602.000000002</v>
      </c>
      <c r="H20" s="99">
        <f t="shared" si="15"/>
        <v>23306451</v>
      </c>
      <c r="I20" s="99">
        <f t="shared" si="15"/>
        <v>25982</v>
      </c>
      <c r="J20" s="105">
        <f t="shared" si="15"/>
        <v>777400.20000000007</v>
      </c>
      <c r="K20" s="99">
        <f t="shared" si="15"/>
        <v>10485720.877358301</v>
      </c>
      <c r="L20" s="99">
        <f t="shared" si="15"/>
        <v>10747552.599999998</v>
      </c>
      <c r="M20" s="99">
        <f>SUM(M15:M19)</f>
        <v>547817240.82530582</v>
      </c>
      <c r="N20" s="96">
        <f>SUM(N15:N19)</f>
        <v>547817240.82530582</v>
      </c>
      <c r="Q20" s="97"/>
      <c r="W20" s="97"/>
    </row>
    <row r="21" spans="1:23" x14ac:dyDescent="0.25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</row>
    <row r="22" spans="1:23" hidden="1" x14ac:dyDescent="0.25">
      <c r="A22" s="75"/>
      <c r="B22" s="100">
        <f>B20-Acumulado.!B233</f>
        <v>0</v>
      </c>
      <c r="C22" s="100">
        <f>C20-Acumulado.!D233</f>
        <v>0</v>
      </c>
      <c r="D22" s="100">
        <f>D20-Acumulado.!F233</f>
        <v>0</v>
      </c>
      <c r="E22" s="100">
        <f>E20-Acumulado.!G233</f>
        <v>0</v>
      </c>
      <c r="F22" s="100">
        <f>F20-Acumulado.!H233</f>
        <v>0</v>
      </c>
      <c r="G22" s="100">
        <f>G20-Acumulado.!I233</f>
        <v>0</v>
      </c>
      <c r="H22" s="100">
        <f>H20-Acumulado.!K233</f>
        <v>0</v>
      </c>
      <c r="I22" s="100"/>
      <c r="J22" s="100">
        <f>J20-Acumulado.!M233</f>
        <v>0</v>
      </c>
      <c r="K22" s="100">
        <f>K20-Acumulado.!O233</f>
        <v>-261831.72264169715</v>
      </c>
      <c r="L22" s="100"/>
      <c r="M22" s="100">
        <f>M20-Acumulado.!P233</f>
        <v>0</v>
      </c>
      <c r="N22" s="96"/>
    </row>
    <row r="23" spans="1:23" hidden="1" x14ac:dyDescent="0.25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</row>
    <row r="24" spans="1:23" hidden="1" x14ac:dyDescent="0.25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</row>
    <row r="26" spans="1:23" x14ac:dyDescent="0.25">
      <c r="A26" s="165" t="s">
        <v>77</v>
      </c>
      <c r="B26" s="79"/>
      <c r="C26" s="80"/>
      <c r="D26" s="81"/>
      <c r="E26" s="82" t="s">
        <v>3</v>
      </c>
      <c r="F26" s="80" t="s">
        <v>3</v>
      </c>
      <c r="G26" s="81"/>
      <c r="H26" s="82" t="s">
        <v>4</v>
      </c>
      <c r="I26" s="168" t="s">
        <v>104</v>
      </c>
      <c r="J26" s="101" t="s">
        <v>5</v>
      </c>
      <c r="K26" s="168" t="s">
        <v>70</v>
      </c>
      <c r="L26" s="165" t="s">
        <v>103</v>
      </c>
      <c r="M26" s="165" t="s">
        <v>7</v>
      </c>
    </row>
    <row r="27" spans="1:23" x14ac:dyDescent="0.25">
      <c r="A27" s="166"/>
      <c r="B27" s="83" t="s">
        <v>8</v>
      </c>
      <c r="C27" s="84" t="s">
        <v>9</v>
      </c>
      <c r="D27" s="85" t="s">
        <v>10</v>
      </c>
      <c r="E27" s="86" t="s">
        <v>11</v>
      </c>
      <c r="F27" s="84" t="s">
        <v>12</v>
      </c>
      <c r="G27" s="85" t="s">
        <v>5</v>
      </c>
      <c r="H27" s="86" t="s">
        <v>13</v>
      </c>
      <c r="I27" s="169"/>
      <c r="J27" s="102" t="s">
        <v>14</v>
      </c>
      <c r="K27" s="169"/>
      <c r="L27" s="166"/>
      <c r="M27" s="166"/>
    </row>
    <row r="28" spans="1:23" x14ac:dyDescent="0.25">
      <c r="A28" s="166"/>
      <c r="B28" s="83" t="s">
        <v>15</v>
      </c>
      <c r="C28" s="84" t="s">
        <v>16</v>
      </c>
      <c r="D28" s="85" t="s">
        <v>11</v>
      </c>
      <c r="E28" s="86" t="s">
        <v>17</v>
      </c>
      <c r="F28" s="84" t="s">
        <v>18</v>
      </c>
      <c r="G28" s="85" t="s">
        <v>19</v>
      </c>
      <c r="H28" s="86" t="s">
        <v>20</v>
      </c>
      <c r="I28" s="169"/>
      <c r="J28" s="102" t="s">
        <v>21</v>
      </c>
      <c r="K28" s="169"/>
      <c r="L28" s="166"/>
      <c r="M28" s="166"/>
    </row>
    <row r="29" spans="1:23" ht="12.75" customHeight="1" x14ac:dyDescent="0.25">
      <c r="A29" s="166"/>
      <c r="B29" s="83" t="s">
        <v>22</v>
      </c>
      <c r="C29" s="84" t="s">
        <v>23</v>
      </c>
      <c r="D29" s="85" t="s">
        <v>24</v>
      </c>
      <c r="E29" s="86" t="s">
        <v>25</v>
      </c>
      <c r="F29" s="84" t="s">
        <v>26</v>
      </c>
      <c r="G29" s="85" t="s">
        <v>27</v>
      </c>
      <c r="H29" s="86" t="s">
        <v>28</v>
      </c>
      <c r="I29" s="169"/>
      <c r="J29" s="102" t="s">
        <v>11</v>
      </c>
      <c r="K29" s="169"/>
      <c r="L29" s="166"/>
      <c r="M29" s="166"/>
    </row>
    <row r="30" spans="1:23" ht="12.75" customHeight="1" x14ac:dyDescent="0.25">
      <c r="A30" s="166"/>
      <c r="B30" s="83"/>
      <c r="C30" s="87"/>
      <c r="D30" s="85" t="s">
        <v>29</v>
      </c>
      <c r="E30" s="86" t="s">
        <v>30</v>
      </c>
      <c r="F30" s="84" t="s">
        <v>31</v>
      </c>
      <c r="G30" s="85" t="s">
        <v>32</v>
      </c>
      <c r="H30" s="86" t="s">
        <v>33</v>
      </c>
      <c r="I30" s="169"/>
      <c r="J30" s="102" t="s">
        <v>24</v>
      </c>
      <c r="K30" s="169"/>
      <c r="L30" s="166"/>
      <c r="M30" s="166"/>
    </row>
    <row r="31" spans="1:23" ht="12.75" customHeight="1" x14ac:dyDescent="0.25">
      <c r="A31" s="167"/>
      <c r="B31" s="88"/>
      <c r="C31" s="89"/>
      <c r="D31" s="90"/>
      <c r="E31" s="91"/>
      <c r="F31" s="89"/>
      <c r="G31" s="90"/>
      <c r="H31" s="92" t="s">
        <v>34</v>
      </c>
      <c r="I31" s="170"/>
      <c r="J31" s="103" t="s">
        <v>29</v>
      </c>
      <c r="K31" s="170"/>
      <c r="L31" s="167"/>
      <c r="M31" s="167"/>
    </row>
    <row r="32" spans="1:23" ht="18.75" customHeight="1" x14ac:dyDescent="0.25">
      <c r="A32" s="94" t="s">
        <v>87</v>
      </c>
      <c r="B32" s="95">
        <v>32566838.003562398</v>
      </c>
      <c r="C32" s="95">
        <v>6220173.4174526241</v>
      </c>
      <c r="D32" s="95">
        <v>1745069</v>
      </c>
      <c r="E32" s="95">
        <v>467</v>
      </c>
      <c r="F32" s="95">
        <v>769943.10876686464</v>
      </c>
      <c r="G32" s="95">
        <v>3069861.2916452773</v>
      </c>
      <c r="H32" s="95">
        <v>3414520.3002282465</v>
      </c>
      <c r="I32" s="95">
        <v>10162</v>
      </c>
      <c r="J32" s="104">
        <v>246724.44224751962</v>
      </c>
      <c r="K32" s="95">
        <v>0</v>
      </c>
      <c r="L32" s="95">
        <v>329907.68281654024</v>
      </c>
      <c r="M32" s="95">
        <f t="shared" ref="M32:M34" si="16">SUM(B32:L32)</f>
        <v>48373666.246719472</v>
      </c>
    </row>
    <row r="33" spans="1:13" ht="18.75" customHeight="1" x14ac:dyDescent="0.25">
      <c r="A33" s="94" t="s">
        <v>88</v>
      </c>
      <c r="B33" s="95">
        <v>39236794.2544237</v>
      </c>
      <c r="C33" s="95">
        <v>7596657.3235722017</v>
      </c>
      <c r="D33" s="95">
        <v>2347458</v>
      </c>
      <c r="E33" s="95">
        <v>207</v>
      </c>
      <c r="F33" s="95">
        <v>1836776.5270800495</v>
      </c>
      <c r="G33" s="95">
        <v>558276.22027690313</v>
      </c>
      <c r="H33" s="95">
        <v>3101822.2430287935</v>
      </c>
      <c r="I33" s="95">
        <v>0</v>
      </c>
      <c r="J33" s="104">
        <v>246724.44224751962</v>
      </c>
      <c r="K33" s="95">
        <v>0</v>
      </c>
      <c r="L33" s="95">
        <v>697293.54947502539</v>
      </c>
      <c r="M33" s="95">
        <f t="shared" si="16"/>
        <v>55622009.560104191</v>
      </c>
    </row>
    <row r="34" spans="1:13" ht="18.75" customHeight="1" x14ac:dyDescent="0.25">
      <c r="A34" s="94" t="s">
        <v>89</v>
      </c>
      <c r="B34" s="95">
        <v>25085796.168057803</v>
      </c>
      <c r="C34" s="95">
        <v>5012491.0148510039</v>
      </c>
      <c r="D34" s="95">
        <v>2940159</v>
      </c>
      <c r="E34" s="95">
        <v>5958</v>
      </c>
      <c r="F34" s="95">
        <v>833836.91309766727</v>
      </c>
      <c r="G34" s="95">
        <v>558276.22027690313</v>
      </c>
      <c r="H34" s="95">
        <v>2599136.4210264659</v>
      </c>
      <c r="I34" s="95">
        <v>0</v>
      </c>
      <c r="J34" s="104">
        <v>246724.44224751962</v>
      </c>
      <c r="K34" s="95">
        <v>0</v>
      </c>
      <c r="L34" s="95">
        <v>1120779.2555477419</v>
      </c>
      <c r="M34" s="95">
        <f t="shared" si="16"/>
        <v>38403157.4351051</v>
      </c>
    </row>
    <row r="35" spans="1:13" ht="18.75" customHeight="1" x14ac:dyDescent="0.25">
      <c r="A35" s="107" t="s">
        <v>90</v>
      </c>
      <c r="B35" s="108">
        <f t="shared" ref="B35:K35" si="17">SUM(B32:B34)</f>
        <v>96889428.426043898</v>
      </c>
      <c r="C35" s="108">
        <f t="shared" si="17"/>
        <v>18829321.75587583</v>
      </c>
      <c r="D35" s="108">
        <f t="shared" si="17"/>
        <v>7032686</v>
      </c>
      <c r="E35" s="108">
        <f t="shared" si="17"/>
        <v>6632</v>
      </c>
      <c r="F35" s="108">
        <f t="shared" si="17"/>
        <v>3440556.5489445813</v>
      </c>
      <c r="G35" s="108">
        <f t="shared" si="17"/>
        <v>4186413.732199084</v>
      </c>
      <c r="H35" s="108">
        <f t="shared" si="17"/>
        <v>9115478.9642835055</v>
      </c>
      <c r="I35" s="108">
        <f t="shared" si="17"/>
        <v>10162</v>
      </c>
      <c r="J35" s="109">
        <f t="shared" si="17"/>
        <v>740173.32674255886</v>
      </c>
      <c r="K35" s="108">
        <f t="shared" si="17"/>
        <v>0</v>
      </c>
      <c r="L35" s="108">
        <f t="shared" ref="L35" si="18">SUM(L32:L34)</f>
        <v>2147980.4878393076</v>
      </c>
      <c r="M35" s="108">
        <f>SUM(M32:M34)</f>
        <v>142398833.24192876</v>
      </c>
    </row>
    <row r="36" spans="1:13" ht="12.75" customHeight="1" x14ac:dyDescent="0.25">
      <c r="G36" s="96"/>
    </row>
    <row r="37" spans="1:13" ht="12.75" customHeight="1" x14ac:dyDescent="0.25">
      <c r="B37" s="96"/>
      <c r="C37" s="96"/>
      <c r="D37" s="96"/>
      <c r="E37" s="96"/>
      <c r="F37" s="96"/>
      <c r="G37" s="96"/>
    </row>
    <row r="38" spans="1:13" x14ac:dyDescent="0.25">
      <c r="A38" s="165" t="s">
        <v>83</v>
      </c>
      <c r="B38" s="79"/>
      <c r="C38" s="80"/>
      <c r="D38" s="81"/>
      <c r="E38" s="82" t="s">
        <v>3</v>
      </c>
      <c r="F38" s="80" t="s">
        <v>3</v>
      </c>
      <c r="G38" s="81"/>
      <c r="H38" s="82" t="s">
        <v>4</v>
      </c>
      <c r="I38" s="168" t="s">
        <v>104</v>
      </c>
      <c r="J38" s="101" t="s">
        <v>5</v>
      </c>
      <c r="K38" s="168" t="s">
        <v>70</v>
      </c>
      <c r="L38" s="165" t="s">
        <v>103</v>
      </c>
      <c r="M38" s="165" t="s">
        <v>7</v>
      </c>
    </row>
    <row r="39" spans="1:13" x14ac:dyDescent="0.25">
      <c r="A39" s="166"/>
      <c r="B39" s="83" t="s">
        <v>8</v>
      </c>
      <c r="C39" s="84" t="s">
        <v>9</v>
      </c>
      <c r="D39" s="85" t="s">
        <v>10</v>
      </c>
      <c r="E39" s="86" t="s">
        <v>11</v>
      </c>
      <c r="F39" s="84" t="s">
        <v>12</v>
      </c>
      <c r="G39" s="85" t="s">
        <v>5</v>
      </c>
      <c r="H39" s="86" t="s">
        <v>13</v>
      </c>
      <c r="I39" s="169"/>
      <c r="J39" s="102" t="s">
        <v>14</v>
      </c>
      <c r="K39" s="169"/>
      <c r="L39" s="166"/>
      <c r="M39" s="166"/>
    </row>
    <row r="40" spans="1:13" x14ac:dyDescent="0.25">
      <c r="A40" s="166"/>
      <c r="B40" s="83" t="s">
        <v>15</v>
      </c>
      <c r="C40" s="84" t="s">
        <v>16</v>
      </c>
      <c r="D40" s="85" t="s">
        <v>11</v>
      </c>
      <c r="E40" s="86" t="s">
        <v>17</v>
      </c>
      <c r="F40" s="84" t="s">
        <v>18</v>
      </c>
      <c r="G40" s="85" t="s">
        <v>19</v>
      </c>
      <c r="H40" s="86" t="s">
        <v>20</v>
      </c>
      <c r="I40" s="169"/>
      <c r="J40" s="102" t="s">
        <v>21</v>
      </c>
      <c r="K40" s="169"/>
      <c r="L40" s="166"/>
      <c r="M40" s="166"/>
    </row>
    <row r="41" spans="1:13" x14ac:dyDescent="0.25">
      <c r="A41" s="166"/>
      <c r="B41" s="83" t="s">
        <v>22</v>
      </c>
      <c r="C41" s="84" t="s">
        <v>23</v>
      </c>
      <c r="D41" s="85" t="s">
        <v>24</v>
      </c>
      <c r="E41" s="86" t="s">
        <v>25</v>
      </c>
      <c r="F41" s="84" t="s">
        <v>26</v>
      </c>
      <c r="G41" s="85" t="s">
        <v>27</v>
      </c>
      <c r="H41" s="86" t="s">
        <v>28</v>
      </c>
      <c r="I41" s="169"/>
      <c r="J41" s="102" t="s">
        <v>11</v>
      </c>
      <c r="K41" s="169"/>
      <c r="L41" s="166"/>
      <c r="M41" s="166"/>
    </row>
    <row r="42" spans="1:13" x14ac:dyDescent="0.25">
      <c r="A42" s="166"/>
      <c r="B42" s="83"/>
      <c r="C42" s="87"/>
      <c r="D42" s="85" t="s">
        <v>29</v>
      </c>
      <c r="E42" s="86" t="s">
        <v>30</v>
      </c>
      <c r="F42" s="84" t="s">
        <v>31</v>
      </c>
      <c r="G42" s="85" t="s">
        <v>32</v>
      </c>
      <c r="H42" s="86" t="s">
        <v>33</v>
      </c>
      <c r="I42" s="169"/>
      <c r="J42" s="102" t="s">
        <v>24</v>
      </c>
      <c r="K42" s="169"/>
      <c r="L42" s="166"/>
      <c r="M42" s="166"/>
    </row>
    <row r="43" spans="1:13" x14ac:dyDescent="0.25">
      <c r="A43" s="167"/>
      <c r="B43" s="88"/>
      <c r="C43" s="89"/>
      <c r="D43" s="90"/>
      <c r="E43" s="91"/>
      <c r="F43" s="89"/>
      <c r="G43" s="90"/>
      <c r="H43" s="92" t="s">
        <v>34</v>
      </c>
      <c r="I43" s="170"/>
      <c r="J43" s="103" t="s">
        <v>29</v>
      </c>
      <c r="K43" s="170"/>
      <c r="L43" s="167"/>
      <c r="M43" s="167"/>
    </row>
    <row r="44" spans="1:13" ht="18.75" customHeight="1" x14ac:dyDescent="0.25">
      <c r="A44" s="94" t="s">
        <v>87</v>
      </c>
      <c r="B44" s="95">
        <v>18834952.415826358</v>
      </c>
      <c r="C44" s="95">
        <v>3725884.3886600225</v>
      </c>
      <c r="D44" s="95">
        <v>0</v>
      </c>
      <c r="E44" s="95">
        <v>0</v>
      </c>
      <c r="F44" s="95">
        <v>445294.7447624788</v>
      </c>
      <c r="G44" s="95">
        <v>1838847.1661899528</v>
      </c>
      <c r="H44" s="95">
        <v>703807.41289344395</v>
      </c>
      <c r="I44" s="95">
        <v>2188</v>
      </c>
      <c r="J44" s="104">
        <v>0</v>
      </c>
      <c r="K44" s="95">
        <v>0</v>
      </c>
      <c r="L44" s="95">
        <v>271223.97513071453</v>
      </c>
      <c r="M44" s="95">
        <f t="shared" ref="M44:M46" si="19">SUM(B44:L44)</f>
        <v>25822198.103462972</v>
      </c>
    </row>
    <row r="45" spans="1:13" ht="18.75" customHeight="1" x14ac:dyDescent="0.25">
      <c r="A45" s="94" t="s">
        <v>88</v>
      </c>
      <c r="B45" s="95">
        <v>22692505.568111949</v>
      </c>
      <c r="C45" s="95">
        <v>4550398.3616407076</v>
      </c>
      <c r="D45" s="95">
        <v>0</v>
      </c>
      <c r="E45" s="95">
        <v>124</v>
      </c>
      <c r="F45" s="95">
        <v>1062295.2858449202</v>
      </c>
      <c r="G45" s="95">
        <v>334407.50186378229</v>
      </c>
      <c r="H45" s="95">
        <v>639353.49512360629</v>
      </c>
      <c r="I45" s="95">
        <v>0</v>
      </c>
      <c r="J45" s="104">
        <v>0</v>
      </c>
      <c r="K45" s="95">
        <v>0</v>
      </c>
      <c r="L45" s="95">
        <v>573259.5455401747</v>
      </c>
      <c r="M45" s="95">
        <f t="shared" si="19"/>
        <v>29852343.758125141</v>
      </c>
    </row>
    <row r="46" spans="1:13" ht="18.75" customHeight="1" x14ac:dyDescent="0.25">
      <c r="A46" s="94" t="s">
        <v>89</v>
      </c>
      <c r="B46" s="95">
        <v>14508309.866828443</v>
      </c>
      <c r="C46" s="95">
        <v>3002482.5301704272</v>
      </c>
      <c r="D46" s="95">
        <v>0</v>
      </c>
      <c r="E46" s="95">
        <v>0</v>
      </c>
      <c r="F46" s="95">
        <v>482247.57279279438</v>
      </c>
      <c r="G46" s="95">
        <v>334407.50186378229</v>
      </c>
      <c r="H46" s="95">
        <v>535738.93823899119</v>
      </c>
      <c r="I46" s="95">
        <v>0</v>
      </c>
      <c r="J46" s="104">
        <v>0</v>
      </c>
      <c r="K46" s="95">
        <v>0</v>
      </c>
      <c r="L46" s="95">
        <v>921415.962000328</v>
      </c>
      <c r="M46" s="95">
        <f t="shared" si="19"/>
        <v>19784602.371894766</v>
      </c>
    </row>
    <row r="47" spans="1:13" ht="18.75" customHeight="1" x14ac:dyDescent="0.25">
      <c r="A47" s="107" t="s">
        <v>90</v>
      </c>
      <c r="B47" s="108">
        <f t="shared" ref="B47:G47" si="20">SUM(B44:B46)</f>
        <v>56035767.850766748</v>
      </c>
      <c r="C47" s="108">
        <f t="shared" si="20"/>
        <v>11278765.280471157</v>
      </c>
      <c r="D47" s="108">
        <f t="shared" si="20"/>
        <v>0</v>
      </c>
      <c r="E47" s="108">
        <f t="shared" si="20"/>
        <v>124</v>
      </c>
      <c r="F47" s="108">
        <f t="shared" si="20"/>
        <v>1989837.6034001934</v>
      </c>
      <c r="G47" s="108">
        <f t="shared" si="20"/>
        <v>2507662.1699175173</v>
      </c>
      <c r="H47" s="108">
        <f>SUM(H44:H46)</f>
        <v>1878899.8462560414</v>
      </c>
      <c r="I47" s="108">
        <f>SUM(I44:I46)</f>
        <v>2188</v>
      </c>
      <c r="J47" s="109">
        <f>SUM(J44:J46)</f>
        <v>0</v>
      </c>
      <c r="K47" s="108">
        <f t="shared" ref="K47" si="21">SUM(K44:K46)</f>
        <v>0</v>
      </c>
      <c r="L47" s="108">
        <f t="shared" ref="L47" si="22">SUM(L44:L46)</f>
        <v>1765899.4826712171</v>
      </c>
      <c r="M47" s="108">
        <f>SUM(M44:M46)</f>
        <v>75459144.233482882</v>
      </c>
    </row>
    <row r="50" spans="1:13" x14ac:dyDescent="0.25">
      <c r="A50" s="165" t="s">
        <v>84</v>
      </c>
      <c r="B50" s="79"/>
      <c r="C50" s="80"/>
      <c r="D50" s="81"/>
      <c r="E50" s="82" t="s">
        <v>3</v>
      </c>
      <c r="F50" s="80" t="s">
        <v>3</v>
      </c>
      <c r="G50" s="81"/>
      <c r="H50" s="82" t="s">
        <v>4</v>
      </c>
      <c r="I50" s="168" t="s">
        <v>104</v>
      </c>
      <c r="J50" s="101" t="s">
        <v>5</v>
      </c>
      <c r="K50" s="168" t="s">
        <v>70</v>
      </c>
      <c r="L50" s="165" t="s">
        <v>103</v>
      </c>
      <c r="M50" s="165" t="s">
        <v>7</v>
      </c>
    </row>
    <row r="51" spans="1:13" x14ac:dyDescent="0.25">
      <c r="A51" s="166"/>
      <c r="B51" s="83" t="s">
        <v>8</v>
      </c>
      <c r="C51" s="84" t="s">
        <v>9</v>
      </c>
      <c r="D51" s="85" t="s">
        <v>10</v>
      </c>
      <c r="E51" s="86" t="s">
        <v>11</v>
      </c>
      <c r="F51" s="84" t="s">
        <v>12</v>
      </c>
      <c r="G51" s="85" t="s">
        <v>5</v>
      </c>
      <c r="H51" s="86" t="s">
        <v>13</v>
      </c>
      <c r="I51" s="169"/>
      <c r="J51" s="102" t="s">
        <v>14</v>
      </c>
      <c r="K51" s="169"/>
      <c r="L51" s="166"/>
      <c r="M51" s="166"/>
    </row>
    <row r="52" spans="1:13" x14ac:dyDescent="0.25">
      <c r="A52" s="166"/>
      <c r="B52" s="83" t="s">
        <v>15</v>
      </c>
      <c r="C52" s="84" t="s">
        <v>16</v>
      </c>
      <c r="D52" s="85" t="s">
        <v>11</v>
      </c>
      <c r="E52" s="86" t="s">
        <v>17</v>
      </c>
      <c r="F52" s="84" t="s">
        <v>18</v>
      </c>
      <c r="G52" s="85" t="s">
        <v>19</v>
      </c>
      <c r="H52" s="86" t="s">
        <v>20</v>
      </c>
      <c r="I52" s="169"/>
      <c r="J52" s="102" t="s">
        <v>21</v>
      </c>
      <c r="K52" s="169"/>
      <c r="L52" s="166"/>
      <c r="M52" s="166"/>
    </row>
    <row r="53" spans="1:13" x14ac:dyDescent="0.25">
      <c r="A53" s="166"/>
      <c r="B53" s="83" t="s">
        <v>22</v>
      </c>
      <c r="C53" s="84" t="s">
        <v>23</v>
      </c>
      <c r="D53" s="85" t="s">
        <v>24</v>
      </c>
      <c r="E53" s="86" t="s">
        <v>25</v>
      </c>
      <c r="F53" s="84" t="s">
        <v>26</v>
      </c>
      <c r="G53" s="85" t="s">
        <v>27</v>
      </c>
      <c r="H53" s="86" t="s">
        <v>28</v>
      </c>
      <c r="I53" s="169"/>
      <c r="J53" s="102" t="s">
        <v>11</v>
      </c>
      <c r="K53" s="169"/>
      <c r="L53" s="166"/>
      <c r="M53" s="166"/>
    </row>
    <row r="54" spans="1:13" x14ac:dyDescent="0.25">
      <c r="A54" s="166"/>
      <c r="B54" s="83"/>
      <c r="C54" s="87"/>
      <c r="D54" s="85" t="s">
        <v>29</v>
      </c>
      <c r="E54" s="86" t="s">
        <v>30</v>
      </c>
      <c r="F54" s="84" t="s">
        <v>31</v>
      </c>
      <c r="G54" s="85" t="s">
        <v>32</v>
      </c>
      <c r="H54" s="86" t="s">
        <v>33</v>
      </c>
      <c r="I54" s="169"/>
      <c r="J54" s="102" t="s">
        <v>24</v>
      </c>
      <c r="K54" s="169"/>
      <c r="L54" s="166"/>
      <c r="M54" s="166"/>
    </row>
    <row r="55" spans="1:13" x14ac:dyDescent="0.25">
      <c r="A55" s="167"/>
      <c r="B55" s="88"/>
      <c r="C55" s="89"/>
      <c r="D55" s="90"/>
      <c r="E55" s="91"/>
      <c r="F55" s="89"/>
      <c r="G55" s="90"/>
      <c r="H55" s="92" t="s">
        <v>34</v>
      </c>
      <c r="I55" s="170"/>
      <c r="J55" s="103" t="s">
        <v>29</v>
      </c>
      <c r="K55" s="170"/>
      <c r="L55" s="167"/>
      <c r="M55" s="167"/>
    </row>
    <row r="56" spans="1:13" ht="18.75" customHeight="1" x14ac:dyDescent="0.25">
      <c r="A56" s="94" t="s">
        <v>87</v>
      </c>
      <c r="B56" s="95">
        <v>18577264.135634027</v>
      </c>
      <c r="C56" s="95">
        <v>3635181.3500545579</v>
      </c>
      <c r="D56" s="95">
        <v>0</v>
      </c>
      <c r="E56" s="95">
        <v>0</v>
      </c>
      <c r="F56" s="95">
        <v>439202.49486329098</v>
      </c>
      <c r="G56" s="95">
        <v>1794082.2169574671</v>
      </c>
      <c r="H56" s="95">
        <v>616892.86750273663</v>
      </c>
      <c r="I56" s="95">
        <v>1867</v>
      </c>
      <c r="J56" s="104">
        <v>0</v>
      </c>
      <c r="K56" s="95">
        <v>0</v>
      </c>
      <c r="L56" s="95">
        <v>270364.19357134035</v>
      </c>
      <c r="M56" s="95">
        <f t="shared" ref="M56:M58" si="23">SUM(B56:L56)</f>
        <v>25334854.258583423</v>
      </c>
    </row>
    <row r="57" spans="1:13" ht="18.75" customHeight="1" x14ac:dyDescent="0.25">
      <c r="A57" s="94" t="s">
        <v>88</v>
      </c>
      <c r="B57" s="95">
        <v>22382040.608923193</v>
      </c>
      <c r="C57" s="95">
        <v>4439623.3307454046</v>
      </c>
      <c r="D57" s="95">
        <v>0</v>
      </c>
      <c r="E57" s="95">
        <v>70</v>
      </c>
      <c r="F57" s="95">
        <v>1047761.6125325427</v>
      </c>
      <c r="G57" s="95">
        <v>326266.67585108458</v>
      </c>
      <c r="H57" s="95">
        <v>560398.48931573029</v>
      </c>
      <c r="I57" s="95">
        <v>0</v>
      </c>
      <c r="J57" s="104">
        <v>0</v>
      </c>
      <c r="K57" s="95">
        <v>0</v>
      </c>
      <c r="L57" s="95">
        <v>571442.30948737683</v>
      </c>
      <c r="M57" s="95">
        <f t="shared" si="23"/>
        <v>29327603.026855327</v>
      </c>
    </row>
    <row r="58" spans="1:13" ht="18.75" customHeight="1" x14ac:dyDescent="0.25">
      <c r="A58" s="94" t="s">
        <v>89</v>
      </c>
      <c r="B58" s="95">
        <v>14309816.059382506</v>
      </c>
      <c r="C58" s="95">
        <v>2929390.0075803143</v>
      </c>
      <c r="D58" s="95">
        <v>0</v>
      </c>
      <c r="E58" s="95">
        <v>0</v>
      </c>
      <c r="F58" s="95">
        <v>475649.75693871867</v>
      </c>
      <c r="G58" s="95">
        <v>326266.67585108458</v>
      </c>
      <c r="H58" s="95">
        <v>469579.49545376457</v>
      </c>
      <c r="I58" s="95">
        <v>0</v>
      </c>
      <c r="J58" s="104">
        <v>0</v>
      </c>
      <c r="K58" s="95">
        <v>0</v>
      </c>
      <c r="L58" s="95">
        <v>918495.0681071569</v>
      </c>
      <c r="M58" s="95">
        <f t="shared" si="23"/>
        <v>19429197.063313544</v>
      </c>
    </row>
    <row r="59" spans="1:13" ht="18.75" customHeight="1" x14ac:dyDescent="0.25">
      <c r="A59" s="107" t="s">
        <v>90</v>
      </c>
      <c r="B59" s="108">
        <f t="shared" ref="B59:G59" si="24">SUM(B56:B58)</f>
        <v>55269120.803939722</v>
      </c>
      <c r="C59" s="108">
        <f t="shared" si="24"/>
        <v>11004194.688380277</v>
      </c>
      <c r="D59" s="108">
        <f t="shared" si="24"/>
        <v>0</v>
      </c>
      <c r="E59" s="108">
        <f t="shared" si="24"/>
        <v>70</v>
      </c>
      <c r="F59" s="108">
        <f t="shared" si="24"/>
        <v>1962613.8643345523</v>
      </c>
      <c r="G59" s="108">
        <f t="shared" si="24"/>
        <v>2446615.5686596367</v>
      </c>
      <c r="H59" s="108">
        <f>SUM(H56:H58)</f>
        <v>1646870.8522722316</v>
      </c>
      <c r="I59" s="108">
        <f>SUM(I56:I58)</f>
        <v>1867</v>
      </c>
      <c r="J59" s="109">
        <f>SUM(J56:J58)</f>
        <v>0</v>
      </c>
      <c r="K59" s="108">
        <f t="shared" ref="K59:L59" si="25">SUM(K56:K58)</f>
        <v>0</v>
      </c>
      <c r="L59" s="108">
        <f t="shared" si="25"/>
        <v>1760301.5711658741</v>
      </c>
      <c r="M59" s="108">
        <f>SUM(M56:M58)</f>
        <v>74091654.34875229</v>
      </c>
    </row>
    <row r="62" spans="1:13" x14ac:dyDescent="0.25">
      <c r="A62" s="165" t="s">
        <v>85</v>
      </c>
      <c r="B62" s="79"/>
      <c r="C62" s="80"/>
      <c r="D62" s="81"/>
      <c r="E62" s="82" t="s">
        <v>3</v>
      </c>
      <c r="F62" s="80" t="s">
        <v>3</v>
      </c>
      <c r="G62" s="81"/>
      <c r="H62" s="82" t="s">
        <v>4</v>
      </c>
      <c r="I62" s="168" t="s">
        <v>104</v>
      </c>
      <c r="J62" s="101" t="s">
        <v>5</v>
      </c>
      <c r="K62" s="168" t="s">
        <v>70</v>
      </c>
      <c r="L62" s="165" t="s">
        <v>103</v>
      </c>
      <c r="M62" s="165" t="s">
        <v>7</v>
      </c>
    </row>
    <row r="63" spans="1:13" x14ac:dyDescent="0.25">
      <c r="A63" s="166"/>
      <c r="B63" s="83" t="s">
        <v>8</v>
      </c>
      <c r="C63" s="84" t="s">
        <v>9</v>
      </c>
      <c r="D63" s="85" t="s">
        <v>10</v>
      </c>
      <c r="E63" s="86" t="s">
        <v>11</v>
      </c>
      <c r="F63" s="84" t="s">
        <v>12</v>
      </c>
      <c r="G63" s="85" t="s">
        <v>5</v>
      </c>
      <c r="H63" s="86" t="s">
        <v>13</v>
      </c>
      <c r="I63" s="169"/>
      <c r="J63" s="102" t="s">
        <v>14</v>
      </c>
      <c r="K63" s="169"/>
      <c r="L63" s="166"/>
      <c r="M63" s="166"/>
    </row>
    <row r="64" spans="1:13" x14ac:dyDescent="0.25">
      <c r="A64" s="166"/>
      <c r="B64" s="83" t="s">
        <v>15</v>
      </c>
      <c r="C64" s="84" t="s">
        <v>16</v>
      </c>
      <c r="D64" s="85" t="s">
        <v>11</v>
      </c>
      <c r="E64" s="86" t="s">
        <v>17</v>
      </c>
      <c r="F64" s="84" t="s">
        <v>18</v>
      </c>
      <c r="G64" s="85" t="s">
        <v>19</v>
      </c>
      <c r="H64" s="86" t="s">
        <v>20</v>
      </c>
      <c r="I64" s="169"/>
      <c r="J64" s="102" t="s">
        <v>21</v>
      </c>
      <c r="K64" s="169"/>
      <c r="L64" s="166"/>
      <c r="M64" s="166"/>
    </row>
    <row r="65" spans="1:13" x14ac:dyDescent="0.25">
      <c r="A65" s="166"/>
      <c r="B65" s="83" t="s">
        <v>22</v>
      </c>
      <c r="C65" s="84" t="s">
        <v>23</v>
      </c>
      <c r="D65" s="85" t="s">
        <v>24</v>
      </c>
      <c r="E65" s="86" t="s">
        <v>25</v>
      </c>
      <c r="F65" s="84" t="s">
        <v>26</v>
      </c>
      <c r="G65" s="85" t="s">
        <v>27</v>
      </c>
      <c r="H65" s="86" t="s">
        <v>28</v>
      </c>
      <c r="I65" s="169"/>
      <c r="J65" s="102" t="s">
        <v>11</v>
      </c>
      <c r="K65" s="169"/>
      <c r="L65" s="166"/>
      <c r="M65" s="166"/>
    </row>
    <row r="66" spans="1:13" x14ac:dyDescent="0.25">
      <c r="A66" s="166"/>
      <c r="B66" s="83"/>
      <c r="C66" s="87"/>
      <c r="D66" s="85" t="s">
        <v>29</v>
      </c>
      <c r="E66" s="86" t="s">
        <v>30</v>
      </c>
      <c r="F66" s="84" t="s">
        <v>31</v>
      </c>
      <c r="G66" s="85" t="s">
        <v>32</v>
      </c>
      <c r="H66" s="86" t="s">
        <v>33</v>
      </c>
      <c r="I66" s="169"/>
      <c r="J66" s="102" t="s">
        <v>24</v>
      </c>
      <c r="K66" s="169"/>
      <c r="L66" s="166"/>
      <c r="M66" s="166"/>
    </row>
    <row r="67" spans="1:13" x14ac:dyDescent="0.25">
      <c r="A67" s="167"/>
      <c r="B67" s="88"/>
      <c r="C67" s="89"/>
      <c r="D67" s="90"/>
      <c r="E67" s="91"/>
      <c r="F67" s="89"/>
      <c r="G67" s="90"/>
      <c r="H67" s="92" t="s">
        <v>34</v>
      </c>
      <c r="I67" s="170"/>
      <c r="J67" s="103" t="s">
        <v>29</v>
      </c>
      <c r="K67" s="170"/>
      <c r="L67" s="167"/>
      <c r="M67" s="167"/>
    </row>
    <row r="68" spans="1:13" ht="18.75" customHeight="1" x14ac:dyDescent="0.25">
      <c r="A68" s="94" t="s">
        <v>87</v>
      </c>
      <c r="B68" s="95">
        <v>49382952.589184046</v>
      </c>
      <c r="C68" s="95">
        <v>8097173.4732404947</v>
      </c>
      <c r="D68" s="95">
        <v>582741</v>
      </c>
      <c r="E68" s="95">
        <v>0</v>
      </c>
      <c r="F68" s="95">
        <v>1167508.618197564</v>
      </c>
      <c r="G68" s="95">
        <v>3996222.8942835205</v>
      </c>
      <c r="H68" s="95">
        <v>3819429.590411352</v>
      </c>
      <c r="I68" s="95">
        <v>11232</v>
      </c>
      <c r="J68" s="104">
        <v>12408.957752480392</v>
      </c>
      <c r="K68" s="95">
        <v>0</v>
      </c>
      <c r="L68" s="95">
        <v>505675.86465593765</v>
      </c>
      <c r="M68" s="95">
        <f t="shared" ref="M68:M70" si="26">SUM(B68:L68)</f>
        <v>67575344.987725392</v>
      </c>
    </row>
    <row r="69" spans="1:13" ht="18.75" customHeight="1" x14ac:dyDescent="0.25">
      <c r="A69" s="94" t="s">
        <v>88</v>
      </c>
      <c r="B69" s="95">
        <v>59496987.401903212</v>
      </c>
      <c r="C69" s="95">
        <v>9889025.2791244593</v>
      </c>
      <c r="D69" s="95">
        <v>432580</v>
      </c>
      <c r="E69" s="95">
        <v>0</v>
      </c>
      <c r="F69" s="95">
        <v>2785208.9338178365</v>
      </c>
      <c r="G69" s="95">
        <v>726741.69965801237</v>
      </c>
      <c r="H69" s="95">
        <v>3469650.3805903136</v>
      </c>
      <c r="I69" s="95">
        <v>0</v>
      </c>
      <c r="J69" s="104">
        <v>12408.957752480392</v>
      </c>
      <c r="K69" s="95">
        <v>10485720.877358301</v>
      </c>
      <c r="L69" s="95">
        <v>1068797.536145506</v>
      </c>
      <c r="M69" s="95">
        <f t="shared" si="26"/>
        <v>88367121.066350117</v>
      </c>
    </row>
    <row r="70" spans="1:13" ht="18.75" customHeight="1" x14ac:dyDescent="0.25">
      <c r="A70" s="94" t="s">
        <v>89</v>
      </c>
      <c r="B70" s="95">
        <v>38039022.477208972</v>
      </c>
      <c r="C70" s="95">
        <v>6525060.7268325416</v>
      </c>
      <c r="D70" s="95">
        <v>329211</v>
      </c>
      <c r="E70" s="95">
        <v>136</v>
      </c>
      <c r="F70" s="95">
        <v>1264394.4352874972</v>
      </c>
      <c r="G70" s="95">
        <v>726741.69965801237</v>
      </c>
      <c r="H70" s="95">
        <v>2907353.7958818837</v>
      </c>
      <c r="I70" s="95">
        <v>0</v>
      </c>
      <c r="J70" s="104">
        <v>12408.957752480392</v>
      </c>
      <c r="K70" s="95">
        <v>0</v>
      </c>
      <c r="L70" s="95">
        <v>1717907.913810875</v>
      </c>
      <c r="M70" s="95">
        <f t="shared" si="26"/>
        <v>51522237.006432258</v>
      </c>
    </row>
    <row r="71" spans="1:13" ht="18.75" customHeight="1" x14ac:dyDescent="0.25">
      <c r="A71" s="107" t="s">
        <v>90</v>
      </c>
      <c r="B71" s="108">
        <f t="shared" ref="B71:G71" si="27">SUM(B68:B70)</f>
        <v>146918962.46829623</v>
      </c>
      <c r="C71" s="108">
        <f t="shared" si="27"/>
        <v>24511259.479197498</v>
      </c>
      <c r="D71" s="108">
        <f t="shared" si="27"/>
        <v>1344532</v>
      </c>
      <c r="E71" s="108">
        <f t="shared" si="27"/>
        <v>136</v>
      </c>
      <c r="F71" s="108">
        <f t="shared" si="27"/>
        <v>5217111.9873028975</v>
      </c>
      <c r="G71" s="108">
        <f t="shared" si="27"/>
        <v>5449706.293599545</v>
      </c>
      <c r="H71" s="108">
        <f>SUM(H68:H70)</f>
        <v>10196433.76688355</v>
      </c>
      <c r="I71" s="108">
        <f>SUM(I68:I70)</f>
        <v>11232</v>
      </c>
      <c r="J71" s="109">
        <f>SUM(J68:J70)</f>
        <v>37226.873257441177</v>
      </c>
      <c r="K71" s="108">
        <f t="shared" ref="K71" si="28">SUM(K68:K70)</f>
        <v>10485720.877358301</v>
      </c>
      <c r="L71" s="108">
        <f t="shared" ref="L71" si="29">SUM(L68:L70)</f>
        <v>3292381.3146123188</v>
      </c>
      <c r="M71" s="108">
        <f>SUM(M68:M70)</f>
        <v>207464703.06050777</v>
      </c>
    </row>
    <row r="74" spans="1:13" x14ac:dyDescent="0.25">
      <c r="A74" s="165" t="s">
        <v>86</v>
      </c>
      <c r="B74" s="79"/>
      <c r="C74" s="80"/>
      <c r="D74" s="81"/>
      <c r="E74" s="82" t="s">
        <v>3</v>
      </c>
      <c r="F74" s="80" t="s">
        <v>3</v>
      </c>
      <c r="G74" s="81"/>
      <c r="H74" s="82" t="s">
        <v>4</v>
      </c>
      <c r="I74" s="168" t="s">
        <v>104</v>
      </c>
      <c r="J74" s="101" t="s">
        <v>5</v>
      </c>
      <c r="K74" s="168" t="s">
        <v>106</v>
      </c>
      <c r="L74" s="165" t="s">
        <v>103</v>
      </c>
      <c r="M74" s="165" t="s">
        <v>7</v>
      </c>
    </row>
    <row r="75" spans="1:13" x14ac:dyDescent="0.25">
      <c r="A75" s="166"/>
      <c r="B75" s="83" t="s">
        <v>8</v>
      </c>
      <c r="C75" s="84" t="s">
        <v>9</v>
      </c>
      <c r="D75" s="85" t="s">
        <v>10</v>
      </c>
      <c r="E75" s="86" t="s">
        <v>11</v>
      </c>
      <c r="F75" s="84" t="s">
        <v>12</v>
      </c>
      <c r="G75" s="85" t="s">
        <v>5</v>
      </c>
      <c r="H75" s="86" t="s">
        <v>13</v>
      </c>
      <c r="I75" s="169"/>
      <c r="J75" s="102" t="s">
        <v>14</v>
      </c>
      <c r="K75" s="169"/>
      <c r="L75" s="166"/>
      <c r="M75" s="166"/>
    </row>
    <row r="76" spans="1:13" x14ac:dyDescent="0.25">
      <c r="A76" s="166"/>
      <c r="B76" s="83" t="s">
        <v>15</v>
      </c>
      <c r="C76" s="84" t="s">
        <v>16</v>
      </c>
      <c r="D76" s="85" t="s">
        <v>11</v>
      </c>
      <c r="E76" s="86" t="s">
        <v>17</v>
      </c>
      <c r="F76" s="84" t="s">
        <v>18</v>
      </c>
      <c r="G76" s="85" t="s">
        <v>19</v>
      </c>
      <c r="H76" s="86" t="s">
        <v>20</v>
      </c>
      <c r="I76" s="169"/>
      <c r="J76" s="102" t="s">
        <v>21</v>
      </c>
      <c r="K76" s="169"/>
      <c r="L76" s="166"/>
      <c r="M76" s="166"/>
    </row>
    <row r="77" spans="1:13" x14ac:dyDescent="0.25">
      <c r="A77" s="166"/>
      <c r="B77" s="83" t="s">
        <v>22</v>
      </c>
      <c r="C77" s="84" t="s">
        <v>23</v>
      </c>
      <c r="D77" s="85" t="s">
        <v>24</v>
      </c>
      <c r="E77" s="86" t="s">
        <v>25</v>
      </c>
      <c r="F77" s="84" t="s">
        <v>26</v>
      </c>
      <c r="G77" s="85" t="s">
        <v>27</v>
      </c>
      <c r="H77" s="86" t="s">
        <v>28</v>
      </c>
      <c r="I77" s="169"/>
      <c r="J77" s="102" t="s">
        <v>11</v>
      </c>
      <c r="K77" s="169"/>
      <c r="L77" s="166"/>
      <c r="M77" s="166"/>
    </row>
    <row r="78" spans="1:13" x14ac:dyDescent="0.25">
      <c r="A78" s="166"/>
      <c r="B78" s="83"/>
      <c r="C78" s="87"/>
      <c r="D78" s="85" t="s">
        <v>29</v>
      </c>
      <c r="E78" s="86" t="s">
        <v>30</v>
      </c>
      <c r="F78" s="84" t="s">
        <v>31</v>
      </c>
      <c r="G78" s="85" t="s">
        <v>32</v>
      </c>
      <c r="H78" s="86" t="s">
        <v>33</v>
      </c>
      <c r="I78" s="169"/>
      <c r="J78" s="102" t="s">
        <v>24</v>
      </c>
      <c r="K78" s="169"/>
      <c r="L78" s="166"/>
      <c r="M78" s="166"/>
    </row>
    <row r="79" spans="1:13" x14ac:dyDescent="0.25">
      <c r="A79" s="167"/>
      <c r="B79" s="88"/>
      <c r="C79" s="89"/>
      <c r="D79" s="90"/>
      <c r="E79" s="91"/>
      <c r="F79" s="89"/>
      <c r="G79" s="90"/>
      <c r="H79" s="92" t="s">
        <v>34</v>
      </c>
      <c r="I79" s="170"/>
      <c r="J79" s="103" t="s">
        <v>29</v>
      </c>
      <c r="K79" s="170"/>
      <c r="L79" s="167"/>
      <c r="M79" s="167"/>
    </row>
    <row r="80" spans="1:13" ht="18.75" customHeight="1" x14ac:dyDescent="0.25">
      <c r="A80" s="94" t="s">
        <v>87</v>
      </c>
      <c r="B80" s="95">
        <v>11102831.238148715</v>
      </c>
      <c r="C80" s="95">
        <v>3228946.7983434321</v>
      </c>
      <c r="D80" s="95">
        <v>0</v>
      </c>
      <c r="E80" s="95">
        <v>0</v>
      </c>
      <c r="F80" s="95">
        <v>262492.42860725307</v>
      </c>
      <c r="G80" s="95">
        <v>1593592.0309237824</v>
      </c>
      <c r="H80" s="95">
        <v>175593.22896422032</v>
      </c>
      <c r="I80" s="95">
        <v>533</v>
      </c>
      <c r="J80" s="104">
        <v>0</v>
      </c>
      <c r="K80" s="95">
        <v>0</v>
      </c>
      <c r="L80" s="95">
        <v>273541.68382546725</v>
      </c>
      <c r="M80" s="95">
        <f t="shared" ref="M80:M82" si="30">SUM(B80:L80)</f>
        <v>16637530.408812869</v>
      </c>
    </row>
    <row r="81" spans="1:13" ht="18.75" customHeight="1" x14ac:dyDescent="0.25">
      <c r="A81" s="94" t="s">
        <v>88</v>
      </c>
      <c r="B81" s="95">
        <v>13376782.384742912</v>
      </c>
      <c r="C81" s="95">
        <v>3943491.7158798771</v>
      </c>
      <c r="D81" s="95">
        <v>0</v>
      </c>
      <c r="E81" s="95">
        <v>0</v>
      </c>
      <c r="F81" s="95">
        <v>626202.02182759973</v>
      </c>
      <c r="G81" s="95">
        <v>289806.10235021776</v>
      </c>
      <c r="H81" s="95">
        <v>159512.59194155567</v>
      </c>
      <c r="I81" s="95">
        <v>0</v>
      </c>
      <c r="J81" s="104">
        <v>0</v>
      </c>
      <c r="K81" s="95">
        <v>0</v>
      </c>
      <c r="L81" s="95">
        <v>578158.25935191684</v>
      </c>
      <c r="M81" s="95">
        <f t="shared" si="30"/>
        <v>18973953.076094076</v>
      </c>
    </row>
    <row r="82" spans="1:13" ht="18.75" customHeight="1" x14ac:dyDescent="0.25">
      <c r="A82" s="94" t="s">
        <v>89</v>
      </c>
      <c r="B82" s="95">
        <v>8552361.1871093102</v>
      </c>
      <c r="C82" s="95">
        <v>2602028.2278169524</v>
      </c>
      <c r="D82" s="95">
        <v>0</v>
      </c>
      <c r="E82" s="95">
        <v>0</v>
      </c>
      <c r="F82" s="95">
        <v>284275.38851790194</v>
      </c>
      <c r="G82" s="95">
        <v>289806.10235021776</v>
      </c>
      <c r="H82" s="95">
        <v>133661.74939889406</v>
      </c>
      <c r="I82" s="95">
        <v>0</v>
      </c>
      <c r="J82" s="104">
        <v>0</v>
      </c>
      <c r="K82" s="95">
        <v>0</v>
      </c>
      <c r="L82" s="95">
        <v>929289.80053389748</v>
      </c>
      <c r="M82" s="95">
        <f t="shared" si="30"/>
        <v>12791422.455727175</v>
      </c>
    </row>
    <row r="83" spans="1:13" ht="18.75" customHeight="1" x14ac:dyDescent="0.25">
      <c r="A83" s="107" t="s">
        <v>90</v>
      </c>
      <c r="B83" s="108">
        <f t="shared" ref="B83:G83" si="31">SUM(B80:B82)</f>
        <v>33031974.810000937</v>
      </c>
      <c r="C83" s="108">
        <f t="shared" si="31"/>
        <v>9774466.7420402616</v>
      </c>
      <c r="D83" s="108">
        <f t="shared" si="31"/>
        <v>0</v>
      </c>
      <c r="E83" s="108">
        <f t="shared" si="31"/>
        <v>0</v>
      </c>
      <c r="F83" s="108">
        <f t="shared" si="31"/>
        <v>1172969.8389527549</v>
      </c>
      <c r="G83" s="108">
        <f t="shared" si="31"/>
        <v>2173204.2356242179</v>
      </c>
      <c r="H83" s="108">
        <f>SUM(H80:H82)</f>
        <v>468767.57030467002</v>
      </c>
      <c r="I83" s="108">
        <f>SUM(I80:I82)</f>
        <v>533</v>
      </c>
      <c r="J83" s="109">
        <f>SUM(J80:J82)</f>
        <v>0</v>
      </c>
      <c r="K83" s="108">
        <f t="shared" ref="K83:L83" si="32">SUM(K80:K82)</f>
        <v>0</v>
      </c>
      <c r="L83" s="108">
        <f t="shared" si="32"/>
        <v>1780989.7437112816</v>
      </c>
      <c r="M83" s="108">
        <f>SUM(M80:M82)</f>
        <v>48402905.940634117</v>
      </c>
    </row>
  </sheetData>
  <mergeCells count="33">
    <mergeCell ref="K74:K79"/>
    <mergeCell ref="L74:L79"/>
    <mergeCell ref="A74:A79"/>
    <mergeCell ref="M74:M79"/>
    <mergeCell ref="A50:A55"/>
    <mergeCell ref="M50:M55"/>
    <mergeCell ref="A62:A67"/>
    <mergeCell ref="M62:M67"/>
    <mergeCell ref="I50:I55"/>
    <mergeCell ref="K50:K55"/>
    <mergeCell ref="L50:L55"/>
    <mergeCell ref="I62:I67"/>
    <mergeCell ref="K62:K67"/>
    <mergeCell ref="L62:L67"/>
    <mergeCell ref="I74:I79"/>
    <mergeCell ref="A26:A31"/>
    <mergeCell ref="M26:M31"/>
    <mergeCell ref="A38:A43"/>
    <mergeCell ref="M38:M43"/>
    <mergeCell ref="I26:I31"/>
    <mergeCell ref="L26:L31"/>
    <mergeCell ref="K26:K31"/>
    <mergeCell ref="I38:I43"/>
    <mergeCell ref="K38:K43"/>
    <mergeCell ref="L38:L43"/>
    <mergeCell ref="A5:M5"/>
    <mergeCell ref="A6:M6"/>
    <mergeCell ref="A7:M7"/>
    <mergeCell ref="A9:A14"/>
    <mergeCell ref="M9:M14"/>
    <mergeCell ref="I9:I14"/>
    <mergeCell ref="K9:K14"/>
    <mergeCell ref="L9:L14"/>
  </mergeCells>
  <pageMargins left="0.65" right="0.16" top="0.39370078740157483" bottom="0.18" header="0.31496062992125984" footer="0.16"/>
  <pageSetup scale="48" orientation="landscape" r:id="rId1"/>
  <rowBreaks count="1" manualBreakCount="1">
    <brk id="5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5:AA83"/>
  <sheetViews>
    <sheetView topLeftCell="A79" workbookViewId="0"/>
  </sheetViews>
  <sheetFormatPr baseColWidth="10" defaultColWidth="11.42578125" defaultRowHeight="15" x14ac:dyDescent="0.25"/>
  <cols>
    <col min="1" max="1" width="29.28515625" style="44" bestFit="1" customWidth="1"/>
    <col min="2" max="2" width="19.85546875" style="44" bestFit="1" customWidth="1"/>
    <col min="3" max="3" width="19.85546875" style="44" customWidth="1"/>
    <col min="4" max="4" width="15.7109375" style="44" bestFit="1" customWidth="1"/>
    <col min="5" max="5" width="15.7109375" style="44" customWidth="1"/>
    <col min="6" max="6" width="15.5703125" style="44" bestFit="1" customWidth="1"/>
    <col min="7" max="7" width="13.85546875" style="44" bestFit="1" customWidth="1"/>
    <col min="8" max="9" width="16.28515625" style="44" bestFit="1" customWidth="1"/>
    <col min="10" max="10" width="16.28515625" style="44" customWidth="1"/>
    <col min="11" max="11" width="17.42578125" style="44" bestFit="1" customWidth="1"/>
    <col min="12" max="12" width="17.42578125" style="44" customWidth="1"/>
    <col min="13" max="13" width="17.7109375" style="44" bestFit="1" customWidth="1"/>
    <col min="14" max="14" width="17.7109375" style="44" customWidth="1"/>
    <col min="15" max="15" width="15.42578125" style="44" customWidth="1"/>
    <col min="16" max="16" width="16.42578125" style="44" customWidth="1"/>
    <col min="17" max="17" width="13.140625" style="44" bestFit="1" customWidth="1"/>
    <col min="18" max="19" width="14.7109375" style="44" bestFit="1" customWidth="1"/>
    <col min="20" max="20" width="12.7109375" style="44" bestFit="1" customWidth="1"/>
    <col min="21" max="21" width="10.28515625" style="44" bestFit="1" customWidth="1"/>
    <col min="22" max="22" width="12.85546875" style="44" bestFit="1" customWidth="1"/>
    <col min="23" max="24" width="12.7109375" style="44" bestFit="1" customWidth="1"/>
    <col min="25" max="25" width="11.5703125" style="44" bestFit="1" customWidth="1"/>
    <col min="26" max="26" width="13.7109375" style="44" bestFit="1" customWidth="1"/>
    <col min="27" max="27" width="14.85546875" style="44" bestFit="1" customWidth="1"/>
    <col min="28" max="240" width="11.42578125" style="44"/>
    <col min="241" max="241" width="19" style="44" customWidth="1"/>
    <col min="242" max="242" width="11.28515625" style="44" customWidth="1"/>
    <col min="243" max="243" width="11.140625" style="44" customWidth="1"/>
    <col min="244" max="244" width="11" style="44" customWidth="1"/>
    <col min="245" max="245" width="11.7109375" style="44" customWidth="1"/>
    <col min="246" max="246" width="10.5703125" style="44" customWidth="1"/>
    <col min="247" max="247" width="10.140625" style="44" customWidth="1"/>
    <col min="248" max="496" width="11.42578125" style="44"/>
    <col min="497" max="497" width="19" style="44" customWidth="1"/>
    <col min="498" max="498" width="11.28515625" style="44" customWidth="1"/>
    <col min="499" max="499" width="11.140625" style="44" customWidth="1"/>
    <col min="500" max="500" width="11" style="44" customWidth="1"/>
    <col min="501" max="501" width="11.7109375" style="44" customWidth="1"/>
    <col min="502" max="502" width="10.5703125" style="44" customWidth="1"/>
    <col min="503" max="503" width="10.140625" style="44" customWidth="1"/>
    <col min="504" max="752" width="11.42578125" style="44"/>
    <col min="753" max="753" width="19" style="44" customWidth="1"/>
    <col min="754" max="754" width="11.28515625" style="44" customWidth="1"/>
    <col min="755" max="755" width="11.140625" style="44" customWidth="1"/>
    <col min="756" max="756" width="11" style="44" customWidth="1"/>
    <col min="757" max="757" width="11.7109375" style="44" customWidth="1"/>
    <col min="758" max="758" width="10.5703125" style="44" customWidth="1"/>
    <col min="759" max="759" width="10.140625" style="44" customWidth="1"/>
    <col min="760" max="1008" width="11.42578125" style="44"/>
    <col min="1009" max="1009" width="19" style="44" customWidth="1"/>
    <col min="1010" max="1010" width="11.28515625" style="44" customWidth="1"/>
    <col min="1011" max="1011" width="11.140625" style="44" customWidth="1"/>
    <col min="1012" max="1012" width="11" style="44" customWidth="1"/>
    <col min="1013" max="1013" width="11.7109375" style="44" customWidth="1"/>
    <col min="1014" max="1014" width="10.5703125" style="44" customWidth="1"/>
    <col min="1015" max="1015" width="10.140625" style="44" customWidth="1"/>
    <col min="1016" max="1264" width="11.42578125" style="44"/>
    <col min="1265" max="1265" width="19" style="44" customWidth="1"/>
    <col min="1266" max="1266" width="11.28515625" style="44" customWidth="1"/>
    <col min="1267" max="1267" width="11.140625" style="44" customWidth="1"/>
    <col min="1268" max="1268" width="11" style="44" customWidth="1"/>
    <col min="1269" max="1269" width="11.7109375" style="44" customWidth="1"/>
    <col min="1270" max="1270" width="10.5703125" style="44" customWidth="1"/>
    <col min="1271" max="1271" width="10.140625" style="44" customWidth="1"/>
    <col min="1272" max="1520" width="11.42578125" style="44"/>
    <col min="1521" max="1521" width="19" style="44" customWidth="1"/>
    <col min="1522" max="1522" width="11.28515625" style="44" customWidth="1"/>
    <col min="1523" max="1523" width="11.140625" style="44" customWidth="1"/>
    <col min="1524" max="1524" width="11" style="44" customWidth="1"/>
    <col min="1525" max="1525" width="11.7109375" style="44" customWidth="1"/>
    <col min="1526" max="1526" width="10.5703125" style="44" customWidth="1"/>
    <col min="1527" max="1527" width="10.140625" style="44" customWidth="1"/>
    <col min="1528" max="1776" width="11.42578125" style="44"/>
    <col min="1777" max="1777" width="19" style="44" customWidth="1"/>
    <col min="1778" max="1778" width="11.28515625" style="44" customWidth="1"/>
    <col min="1779" max="1779" width="11.140625" style="44" customWidth="1"/>
    <col min="1780" max="1780" width="11" style="44" customWidth="1"/>
    <col min="1781" max="1781" width="11.7109375" style="44" customWidth="1"/>
    <col min="1782" max="1782" width="10.5703125" style="44" customWidth="1"/>
    <col min="1783" max="1783" width="10.140625" style="44" customWidth="1"/>
    <col min="1784" max="2032" width="11.42578125" style="44"/>
    <col min="2033" max="2033" width="19" style="44" customWidth="1"/>
    <col min="2034" max="2034" width="11.28515625" style="44" customWidth="1"/>
    <col min="2035" max="2035" width="11.140625" style="44" customWidth="1"/>
    <col min="2036" max="2036" width="11" style="44" customWidth="1"/>
    <col min="2037" max="2037" width="11.7109375" style="44" customWidth="1"/>
    <col min="2038" max="2038" width="10.5703125" style="44" customWidth="1"/>
    <col min="2039" max="2039" width="10.140625" style="44" customWidth="1"/>
    <col min="2040" max="2288" width="11.42578125" style="44"/>
    <col min="2289" max="2289" width="19" style="44" customWidth="1"/>
    <col min="2290" max="2290" width="11.28515625" style="44" customWidth="1"/>
    <col min="2291" max="2291" width="11.140625" style="44" customWidth="1"/>
    <col min="2292" max="2292" width="11" style="44" customWidth="1"/>
    <col min="2293" max="2293" width="11.7109375" style="44" customWidth="1"/>
    <col min="2294" max="2294" width="10.5703125" style="44" customWidth="1"/>
    <col min="2295" max="2295" width="10.140625" style="44" customWidth="1"/>
    <col min="2296" max="2544" width="11.42578125" style="44"/>
    <col min="2545" max="2545" width="19" style="44" customWidth="1"/>
    <col min="2546" max="2546" width="11.28515625" style="44" customWidth="1"/>
    <col min="2547" max="2547" width="11.140625" style="44" customWidth="1"/>
    <col min="2548" max="2548" width="11" style="44" customWidth="1"/>
    <col min="2549" max="2549" width="11.7109375" style="44" customWidth="1"/>
    <col min="2550" max="2550" width="10.5703125" style="44" customWidth="1"/>
    <col min="2551" max="2551" width="10.140625" style="44" customWidth="1"/>
    <col min="2552" max="2800" width="11.42578125" style="44"/>
    <col min="2801" max="2801" width="19" style="44" customWidth="1"/>
    <col min="2802" max="2802" width="11.28515625" style="44" customWidth="1"/>
    <col min="2803" max="2803" width="11.140625" style="44" customWidth="1"/>
    <col min="2804" max="2804" width="11" style="44" customWidth="1"/>
    <col min="2805" max="2805" width="11.7109375" style="44" customWidth="1"/>
    <col min="2806" max="2806" width="10.5703125" style="44" customWidth="1"/>
    <col min="2807" max="2807" width="10.140625" style="44" customWidth="1"/>
    <col min="2808" max="3056" width="11.42578125" style="44"/>
    <col min="3057" max="3057" width="19" style="44" customWidth="1"/>
    <col min="3058" max="3058" width="11.28515625" style="44" customWidth="1"/>
    <col min="3059" max="3059" width="11.140625" style="44" customWidth="1"/>
    <col min="3060" max="3060" width="11" style="44" customWidth="1"/>
    <col min="3061" max="3061" width="11.7109375" style="44" customWidth="1"/>
    <col min="3062" max="3062" width="10.5703125" style="44" customWidth="1"/>
    <col min="3063" max="3063" width="10.140625" style="44" customWidth="1"/>
    <col min="3064" max="3312" width="11.42578125" style="44"/>
    <col min="3313" max="3313" width="19" style="44" customWidth="1"/>
    <col min="3314" max="3314" width="11.28515625" style="44" customWidth="1"/>
    <col min="3315" max="3315" width="11.140625" style="44" customWidth="1"/>
    <col min="3316" max="3316" width="11" style="44" customWidth="1"/>
    <col min="3317" max="3317" width="11.7109375" style="44" customWidth="1"/>
    <col min="3318" max="3318" width="10.5703125" style="44" customWidth="1"/>
    <col min="3319" max="3319" width="10.140625" style="44" customWidth="1"/>
    <col min="3320" max="3568" width="11.42578125" style="44"/>
    <col min="3569" max="3569" width="19" style="44" customWidth="1"/>
    <col min="3570" max="3570" width="11.28515625" style="44" customWidth="1"/>
    <col min="3571" max="3571" width="11.140625" style="44" customWidth="1"/>
    <col min="3572" max="3572" width="11" style="44" customWidth="1"/>
    <col min="3573" max="3573" width="11.7109375" style="44" customWidth="1"/>
    <col min="3574" max="3574" width="10.5703125" style="44" customWidth="1"/>
    <col min="3575" max="3575" width="10.140625" style="44" customWidth="1"/>
    <col min="3576" max="3824" width="11.42578125" style="44"/>
    <col min="3825" max="3825" width="19" style="44" customWidth="1"/>
    <col min="3826" max="3826" width="11.28515625" style="44" customWidth="1"/>
    <col min="3827" max="3827" width="11.140625" style="44" customWidth="1"/>
    <col min="3828" max="3828" width="11" style="44" customWidth="1"/>
    <col min="3829" max="3829" width="11.7109375" style="44" customWidth="1"/>
    <col min="3830" max="3830" width="10.5703125" style="44" customWidth="1"/>
    <col min="3831" max="3831" width="10.140625" style="44" customWidth="1"/>
    <col min="3832" max="4080" width="11.42578125" style="44"/>
    <col min="4081" max="4081" width="19" style="44" customWidth="1"/>
    <col min="4082" max="4082" width="11.28515625" style="44" customWidth="1"/>
    <col min="4083" max="4083" width="11.140625" style="44" customWidth="1"/>
    <col min="4084" max="4084" width="11" style="44" customWidth="1"/>
    <col min="4085" max="4085" width="11.7109375" style="44" customWidth="1"/>
    <col min="4086" max="4086" width="10.5703125" style="44" customWidth="1"/>
    <col min="4087" max="4087" width="10.140625" style="44" customWidth="1"/>
    <col min="4088" max="4336" width="11.42578125" style="44"/>
    <col min="4337" max="4337" width="19" style="44" customWidth="1"/>
    <col min="4338" max="4338" width="11.28515625" style="44" customWidth="1"/>
    <col min="4339" max="4339" width="11.140625" style="44" customWidth="1"/>
    <col min="4340" max="4340" width="11" style="44" customWidth="1"/>
    <col min="4341" max="4341" width="11.7109375" style="44" customWidth="1"/>
    <col min="4342" max="4342" width="10.5703125" style="44" customWidth="1"/>
    <col min="4343" max="4343" width="10.140625" style="44" customWidth="1"/>
    <col min="4344" max="4592" width="11.42578125" style="44"/>
    <col min="4593" max="4593" width="19" style="44" customWidth="1"/>
    <col min="4594" max="4594" width="11.28515625" style="44" customWidth="1"/>
    <col min="4595" max="4595" width="11.140625" style="44" customWidth="1"/>
    <col min="4596" max="4596" width="11" style="44" customWidth="1"/>
    <col min="4597" max="4597" width="11.7109375" style="44" customWidth="1"/>
    <col min="4598" max="4598" width="10.5703125" style="44" customWidth="1"/>
    <col min="4599" max="4599" width="10.140625" style="44" customWidth="1"/>
    <col min="4600" max="4848" width="11.42578125" style="44"/>
    <col min="4849" max="4849" width="19" style="44" customWidth="1"/>
    <col min="4850" max="4850" width="11.28515625" style="44" customWidth="1"/>
    <col min="4851" max="4851" width="11.140625" style="44" customWidth="1"/>
    <col min="4852" max="4852" width="11" style="44" customWidth="1"/>
    <col min="4853" max="4853" width="11.7109375" style="44" customWidth="1"/>
    <col min="4854" max="4854" width="10.5703125" style="44" customWidth="1"/>
    <col min="4855" max="4855" width="10.140625" style="44" customWidth="1"/>
    <col min="4856" max="5104" width="11.42578125" style="44"/>
    <col min="5105" max="5105" width="19" style="44" customWidth="1"/>
    <col min="5106" max="5106" width="11.28515625" style="44" customWidth="1"/>
    <col min="5107" max="5107" width="11.140625" style="44" customWidth="1"/>
    <col min="5108" max="5108" width="11" style="44" customWidth="1"/>
    <col min="5109" max="5109" width="11.7109375" style="44" customWidth="1"/>
    <col min="5110" max="5110" width="10.5703125" style="44" customWidth="1"/>
    <col min="5111" max="5111" width="10.140625" style="44" customWidth="1"/>
    <col min="5112" max="5360" width="11.42578125" style="44"/>
    <col min="5361" max="5361" width="19" style="44" customWidth="1"/>
    <col min="5362" max="5362" width="11.28515625" style="44" customWidth="1"/>
    <col min="5363" max="5363" width="11.140625" style="44" customWidth="1"/>
    <col min="5364" max="5364" width="11" style="44" customWidth="1"/>
    <col min="5365" max="5365" width="11.7109375" style="44" customWidth="1"/>
    <col min="5366" max="5366" width="10.5703125" style="44" customWidth="1"/>
    <col min="5367" max="5367" width="10.140625" style="44" customWidth="1"/>
    <col min="5368" max="5616" width="11.42578125" style="44"/>
    <col min="5617" max="5617" width="19" style="44" customWidth="1"/>
    <col min="5618" max="5618" width="11.28515625" style="44" customWidth="1"/>
    <col min="5619" max="5619" width="11.140625" style="44" customWidth="1"/>
    <col min="5620" max="5620" width="11" style="44" customWidth="1"/>
    <col min="5621" max="5621" width="11.7109375" style="44" customWidth="1"/>
    <col min="5622" max="5622" width="10.5703125" style="44" customWidth="1"/>
    <col min="5623" max="5623" width="10.140625" style="44" customWidth="1"/>
    <col min="5624" max="5872" width="11.42578125" style="44"/>
    <col min="5873" max="5873" width="19" style="44" customWidth="1"/>
    <col min="5874" max="5874" width="11.28515625" style="44" customWidth="1"/>
    <col min="5875" max="5875" width="11.140625" style="44" customWidth="1"/>
    <col min="5876" max="5876" width="11" style="44" customWidth="1"/>
    <col min="5877" max="5877" width="11.7109375" style="44" customWidth="1"/>
    <col min="5878" max="5878" width="10.5703125" style="44" customWidth="1"/>
    <col min="5879" max="5879" width="10.140625" style="44" customWidth="1"/>
    <col min="5880" max="6128" width="11.42578125" style="44"/>
    <col min="6129" max="6129" width="19" style="44" customWidth="1"/>
    <col min="6130" max="6130" width="11.28515625" style="44" customWidth="1"/>
    <col min="6131" max="6131" width="11.140625" style="44" customWidth="1"/>
    <col min="6132" max="6132" width="11" style="44" customWidth="1"/>
    <col min="6133" max="6133" width="11.7109375" style="44" customWidth="1"/>
    <col min="6134" max="6134" width="10.5703125" style="44" customWidth="1"/>
    <col min="6135" max="6135" width="10.140625" style="44" customWidth="1"/>
    <col min="6136" max="6384" width="11.42578125" style="44"/>
    <col min="6385" max="6385" width="19" style="44" customWidth="1"/>
    <col min="6386" max="6386" width="11.28515625" style="44" customWidth="1"/>
    <col min="6387" max="6387" width="11.140625" style="44" customWidth="1"/>
    <col min="6388" max="6388" width="11" style="44" customWidth="1"/>
    <col min="6389" max="6389" width="11.7109375" style="44" customWidth="1"/>
    <col min="6390" max="6390" width="10.5703125" style="44" customWidth="1"/>
    <col min="6391" max="6391" width="10.140625" style="44" customWidth="1"/>
    <col min="6392" max="6640" width="11.42578125" style="44"/>
    <col min="6641" max="6641" width="19" style="44" customWidth="1"/>
    <col min="6642" max="6642" width="11.28515625" style="44" customWidth="1"/>
    <col min="6643" max="6643" width="11.140625" style="44" customWidth="1"/>
    <col min="6644" max="6644" width="11" style="44" customWidth="1"/>
    <col min="6645" max="6645" width="11.7109375" style="44" customWidth="1"/>
    <col min="6646" max="6646" width="10.5703125" style="44" customWidth="1"/>
    <col min="6647" max="6647" width="10.140625" style="44" customWidth="1"/>
    <col min="6648" max="6896" width="11.42578125" style="44"/>
    <col min="6897" max="6897" width="19" style="44" customWidth="1"/>
    <col min="6898" max="6898" width="11.28515625" style="44" customWidth="1"/>
    <col min="6899" max="6899" width="11.140625" style="44" customWidth="1"/>
    <col min="6900" max="6900" width="11" style="44" customWidth="1"/>
    <col min="6901" max="6901" width="11.7109375" style="44" customWidth="1"/>
    <col min="6902" max="6902" width="10.5703125" style="44" customWidth="1"/>
    <col min="6903" max="6903" width="10.140625" style="44" customWidth="1"/>
    <col min="6904" max="7152" width="11.42578125" style="44"/>
    <col min="7153" max="7153" width="19" style="44" customWidth="1"/>
    <col min="7154" max="7154" width="11.28515625" style="44" customWidth="1"/>
    <col min="7155" max="7155" width="11.140625" style="44" customWidth="1"/>
    <col min="7156" max="7156" width="11" style="44" customWidth="1"/>
    <col min="7157" max="7157" width="11.7109375" style="44" customWidth="1"/>
    <col min="7158" max="7158" width="10.5703125" style="44" customWidth="1"/>
    <col min="7159" max="7159" width="10.140625" style="44" customWidth="1"/>
    <col min="7160" max="7408" width="11.42578125" style="44"/>
    <col min="7409" max="7409" width="19" style="44" customWidth="1"/>
    <col min="7410" max="7410" width="11.28515625" style="44" customWidth="1"/>
    <col min="7411" max="7411" width="11.140625" style="44" customWidth="1"/>
    <col min="7412" max="7412" width="11" style="44" customWidth="1"/>
    <col min="7413" max="7413" width="11.7109375" style="44" customWidth="1"/>
    <col min="7414" max="7414" width="10.5703125" style="44" customWidth="1"/>
    <col min="7415" max="7415" width="10.140625" style="44" customWidth="1"/>
    <col min="7416" max="7664" width="11.42578125" style="44"/>
    <col min="7665" max="7665" width="19" style="44" customWidth="1"/>
    <col min="7666" max="7666" width="11.28515625" style="44" customWidth="1"/>
    <col min="7667" max="7667" width="11.140625" style="44" customWidth="1"/>
    <col min="7668" max="7668" width="11" style="44" customWidth="1"/>
    <col min="7669" max="7669" width="11.7109375" style="44" customWidth="1"/>
    <col min="7670" max="7670" width="10.5703125" style="44" customWidth="1"/>
    <col min="7671" max="7671" width="10.140625" style="44" customWidth="1"/>
    <col min="7672" max="7920" width="11.42578125" style="44"/>
    <col min="7921" max="7921" width="19" style="44" customWidth="1"/>
    <col min="7922" max="7922" width="11.28515625" style="44" customWidth="1"/>
    <col min="7923" max="7923" width="11.140625" style="44" customWidth="1"/>
    <col min="7924" max="7924" width="11" style="44" customWidth="1"/>
    <col min="7925" max="7925" width="11.7109375" style="44" customWidth="1"/>
    <col min="7926" max="7926" width="10.5703125" style="44" customWidth="1"/>
    <col min="7927" max="7927" width="10.140625" style="44" customWidth="1"/>
    <col min="7928" max="8176" width="11.42578125" style="44"/>
    <col min="8177" max="8177" width="19" style="44" customWidth="1"/>
    <col min="8178" max="8178" width="11.28515625" style="44" customWidth="1"/>
    <col min="8179" max="8179" width="11.140625" style="44" customWidth="1"/>
    <col min="8180" max="8180" width="11" style="44" customWidth="1"/>
    <col min="8181" max="8181" width="11.7109375" style="44" customWidth="1"/>
    <col min="8182" max="8182" width="10.5703125" style="44" customWidth="1"/>
    <col min="8183" max="8183" width="10.140625" style="44" customWidth="1"/>
    <col min="8184" max="8432" width="11.42578125" style="44"/>
    <col min="8433" max="8433" width="19" style="44" customWidth="1"/>
    <col min="8434" max="8434" width="11.28515625" style="44" customWidth="1"/>
    <col min="8435" max="8435" width="11.140625" style="44" customWidth="1"/>
    <col min="8436" max="8436" width="11" style="44" customWidth="1"/>
    <col min="8437" max="8437" width="11.7109375" style="44" customWidth="1"/>
    <col min="8438" max="8438" width="10.5703125" style="44" customWidth="1"/>
    <col min="8439" max="8439" width="10.140625" style="44" customWidth="1"/>
    <col min="8440" max="8688" width="11.42578125" style="44"/>
    <col min="8689" max="8689" width="19" style="44" customWidth="1"/>
    <col min="8690" max="8690" width="11.28515625" style="44" customWidth="1"/>
    <col min="8691" max="8691" width="11.140625" style="44" customWidth="1"/>
    <col min="8692" max="8692" width="11" style="44" customWidth="1"/>
    <col min="8693" max="8693" width="11.7109375" style="44" customWidth="1"/>
    <col min="8694" max="8694" width="10.5703125" style="44" customWidth="1"/>
    <col min="8695" max="8695" width="10.140625" style="44" customWidth="1"/>
    <col min="8696" max="8944" width="11.42578125" style="44"/>
    <col min="8945" max="8945" width="19" style="44" customWidth="1"/>
    <col min="8946" max="8946" width="11.28515625" style="44" customWidth="1"/>
    <col min="8947" max="8947" width="11.140625" style="44" customWidth="1"/>
    <col min="8948" max="8948" width="11" style="44" customWidth="1"/>
    <col min="8949" max="8949" width="11.7109375" style="44" customWidth="1"/>
    <col min="8950" max="8950" width="10.5703125" style="44" customWidth="1"/>
    <col min="8951" max="8951" width="10.140625" style="44" customWidth="1"/>
    <col min="8952" max="9200" width="11.42578125" style="44"/>
    <col min="9201" max="9201" width="19" style="44" customWidth="1"/>
    <col min="9202" max="9202" width="11.28515625" style="44" customWidth="1"/>
    <col min="9203" max="9203" width="11.140625" style="44" customWidth="1"/>
    <col min="9204" max="9204" width="11" style="44" customWidth="1"/>
    <col min="9205" max="9205" width="11.7109375" style="44" customWidth="1"/>
    <col min="9206" max="9206" width="10.5703125" style="44" customWidth="1"/>
    <col min="9207" max="9207" width="10.140625" style="44" customWidth="1"/>
    <col min="9208" max="9456" width="11.42578125" style="44"/>
    <col min="9457" max="9457" width="19" style="44" customWidth="1"/>
    <col min="9458" max="9458" width="11.28515625" style="44" customWidth="1"/>
    <col min="9459" max="9459" width="11.140625" style="44" customWidth="1"/>
    <col min="9460" max="9460" width="11" style="44" customWidth="1"/>
    <col min="9461" max="9461" width="11.7109375" style="44" customWidth="1"/>
    <col min="9462" max="9462" width="10.5703125" style="44" customWidth="1"/>
    <col min="9463" max="9463" width="10.140625" style="44" customWidth="1"/>
    <col min="9464" max="9712" width="11.42578125" style="44"/>
    <col min="9713" max="9713" width="19" style="44" customWidth="1"/>
    <col min="9714" max="9714" width="11.28515625" style="44" customWidth="1"/>
    <col min="9715" max="9715" width="11.140625" style="44" customWidth="1"/>
    <col min="9716" max="9716" width="11" style="44" customWidth="1"/>
    <col min="9717" max="9717" width="11.7109375" style="44" customWidth="1"/>
    <col min="9718" max="9718" width="10.5703125" style="44" customWidth="1"/>
    <col min="9719" max="9719" width="10.140625" style="44" customWidth="1"/>
    <col min="9720" max="9968" width="11.42578125" style="44"/>
    <col min="9969" max="9969" width="19" style="44" customWidth="1"/>
    <col min="9970" max="9970" width="11.28515625" style="44" customWidth="1"/>
    <col min="9971" max="9971" width="11.140625" style="44" customWidth="1"/>
    <col min="9972" max="9972" width="11" style="44" customWidth="1"/>
    <col min="9973" max="9973" width="11.7109375" style="44" customWidth="1"/>
    <col min="9974" max="9974" width="10.5703125" style="44" customWidth="1"/>
    <col min="9975" max="9975" width="10.140625" style="44" customWidth="1"/>
    <col min="9976" max="10224" width="11.42578125" style="44"/>
    <col min="10225" max="10225" width="19" style="44" customWidth="1"/>
    <col min="10226" max="10226" width="11.28515625" style="44" customWidth="1"/>
    <col min="10227" max="10227" width="11.140625" style="44" customWidth="1"/>
    <col min="10228" max="10228" width="11" style="44" customWidth="1"/>
    <col min="10229" max="10229" width="11.7109375" style="44" customWidth="1"/>
    <col min="10230" max="10230" width="10.5703125" style="44" customWidth="1"/>
    <col min="10231" max="10231" width="10.140625" style="44" customWidth="1"/>
    <col min="10232" max="10480" width="11.42578125" style="44"/>
    <col min="10481" max="10481" width="19" style="44" customWidth="1"/>
    <col min="10482" max="10482" width="11.28515625" style="44" customWidth="1"/>
    <col min="10483" max="10483" width="11.140625" style="44" customWidth="1"/>
    <col min="10484" max="10484" width="11" style="44" customWidth="1"/>
    <col min="10485" max="10485" width="11.7109375" style="44" customWidth="1"/>
    <col min="10486" max="10486" width="10.5703125" style="44" customWidth="1"/>
    <col min="10487" max="10487" width="10.140625" style="44" customWidth="1"/>
    <col min="10488" max="10736" width="11.42578125" style="44"/>
    <col min="10737" max="10737" width="19" style="44" customWidth="1"/>
    <col min="10738" max="10738" width="11.28515625" style="44" customWidth="1"/>
    <col min="10739" max="10739" width="11.140625" style="44" customWidth="1"/>
    <col min="10740" max="10740" width="11" style="44" customWidth="1"/>
    <col min="10741" max="10741" width="11.7109375" style="44" customWidth="1"/>
    <col min="10742" max="10742" width="10.5703125" style="44" customWidth="1"/>
    <col min="10743" max="10743" width="10.140625" style="44" customWidth="1"/>
    <col min="10744" max="10992" width="11.42578125" style="44"/>
    <col min="10993" max="10993" width="19" style="44" customWidth="1"/>
    <col min="10994" max="10994" width="11.28515625" style="44" customWidth="1"/>
    <col min="10995" max="10995" width="11.140625" style="44" customWidth="1"/>
    <col min="10996" max="10996" width="11" style="44" customWidth="1"/>
    <col min="10997" max="10997" width="11.7109375" style="44" customWidth="1"/>
    <col min="10998" max="10998" width="10.5703125" style="44" customWidth="1"/>
    <col min="10999" max="10999" width="10.140625" style="44" customWidth="1"/>
    <col min="11000" max="11248" width="11.42578125" style="44"/>
    <col min="11249" max="11249" width="19" style="44" customWidth="1"/>
    <col min="11250" max="11250" width="11.28515625" style="44" customWidth="1"/>
    <col min="11251" max="11251" width="11.140625" style="44" customWidth="1"/>
    <col min="11252" max="11252" width="11" style="44" customWidth="1"/>
    <col min="11253" max="11253" width="11.7109375" style="44" customWidth="1"/>
    <col min="11254" max="11254" width="10.5703125" style="44" customWidth="1"/>
    <col min="11255" max="11255" width="10.140625" style="44" customWidth="1"/>
    <col min="11256" max="11504" width="11.42578125" style="44"/>
    <col min="11505" max="11505" width="19" style="44" customWidth="1"/>
    <col min="11506" max="11506" width="11.28515625" style="44" customWidth="1"/>
    <col min="11507" max="11507" width="11.140625" style="44" customWidth="1"/>
    <col min="11508" max="11508" width="11" style="44" customWidth="1"/>
    <col min="11509" max="11509" width="11.7109375" style="44" customWidth="1"/>
    <col min="11510" max="11510" width="10.5703125" style="44" customWidth="1"/>
    <col min="11511" max="11511" width="10.140625" style="44" customWidth="1"/>
    <col min="11512" max="11760" width="11.42578125" style="44"/>
    <col min="11761" max="11761" width="19" style="44" customWidth="1"/>
    <col min="11762" max="11762" width="11.28515625" style="44" customWidth="1"/>
    <col min="11763" max="11763" width="11.140625" style="44" customWidth="1"/>
    <col min="11764" max="11764" width="11" style="44" customWidth="1"/>
    <col min="11765" max="11765" width="11.7109375" style="44" customWidth="1"/>
    <col min="11766" max="11766" width="10.5703125" style="44" customWidth="1"/>
    <col min="11767" max="11767" width="10.140625" style="44" customWidth="1"/>
    <col min="11768" max="12016" width="11.42578125" style="44"/>
    <col min="12017" max="12017" width="19" style="44" customWidth="1"/>
    <col min="12018" max="12018" width="11.28515625" style="44" customWidth="1"/>
    <col min="12019" max="12019" width="11.140625" style="44" customWidth="1"/>
    <col min="12020" max="12020" width="11" style="44" customWidth="1"/>
    <col min="12021" max="12021" width="11.7109375" style="44" customWidth="1"/>
    <col min="12022" max="12022" width="10.5703125" style="44" customWidth="1"/>
    <col min="12023" max="12023" width="10.140625" style="44" customWidth="1"/>
    <col min="12024" max="12272" width="11.42578125" style="44"/>
    <col min="12273" max="12273" width="19" style="44" customWidth="1"/>
    <col min="12274" max="12274" width="11.28515625" style="44" customWidth="1"/>
    <col min="12275" max="12275" width="11.140625" style="44" customWidth="1"/>
    <col min="12276" max="12276" width="11" style="44" customWidth="1"/>
    <col min="12277" max="12277" width="11.7109375" style="44" customWidth="1"/>
    <col min="12278" max="12278" width="10.5703125" style="44" customWidth="1"/>
    <col min="12279" max="12279" width="10.140625" style="44" customWidth="1"/>
    <col min="12280" max="12528" width="11.42578125" style="44"/>
    <col min="12529" max="12529" width="19" style="44" customWidth="1"/>
    <col min="12530" max="12530" width="11.28515625" style="44" customWidth="1"/>
    <col min="12531" max="12531" width="11.140625" style="44" customWidth="1"/>
    <col min="12532" max="12532" width="11" style="44" customWidth="1"/>
    <col min="12533" max="12533" width="11.7109375" style="44" customWidth="1"/>
    <col min="12534" max="12534" width="10.5703125" style="44" customWidth="1"/>
    <col min="12535" max="12535" width="10.140625" style="44" customWidth="1"/>
    <col min="12536" max="12784" width="11.42578125" style="44"/>
    <col min="12785" max="12785" width="19" style="44" customWidth="1"/>
    <col min="12786" max="12786" width="11.28515625" style="44" customWidth="1"/>
    <col min="12787" max="12787" width="11.140625" style="44" customWidth="1"/>
    <col min="12788" max="12788" width="11" style="44" customWidth="1"/>
    <col min="12789" max="12789" width="11.7109375" style="44" customWidth="1"/>
    <col min="12790" max="12790" width="10.5703125" style="44" customWidth="1"/>
    <col min="12791" max="12791" width="10.140625" style="44" customWidth="1"/>
    <col min="12792" max="13040" width="11.42578125" style="44"/>
    <col min="13041" max="13041" width="19" style="44" customWidth="1"/>
    <col min="13042" max="13042" width="11.28515625" style="44" customWidth="1"/>
    <col min="13043" max="13043" width="11.140625" style="44" customWidth="1"/>
    <col min="13044" max="13044" width="11" style="44" customWidth="1"/>
    <col min="13045" max="13045" width="11.7109375" style="44" customWidth="1"/>
    <col min="13046" max="13046" width="10.5703125" style="44" customWidth="1"/>
    <col min="13047" max="13047" width="10.140625" style="44" customWidth="1"/>
    <col min="13048" max="13296" width="11.42578125" style="44"/>
    <col min="13297" max="13297" width="19" style="44" customWidth="1"/>
    <col min="13298" max="13298" width="11.28515625" style="44" customWidth="1"/>
    <col min="13299" max="13299" width="11.140625" style="44" customWidth="1"/>
    <col min="13300" max="13300" width="11" style="44" customWidth="1"/>
    <col min="13301" max="13301" width="11.7109375" style="44" customWidth="1"/>
    <col min="13302" max="13302" width="10.5703125" style="44" customWidth="1"/>
    <col min="13303" max="13303" width="10.140625" style="44" customWidth="1"/>
    <col min="13304" max="13552" width="11.42578125" style="44"/>
    <col min="13553" max="13553" width="19" style="44" customWidth="1"/>
    <col min="13554" max="13554" width="11.28515625" style="44" customWidth="1"/>
    <col min="13555" max="13555" width="11.140625" style="44" customWidth="1"/>
    <col min="13556" max="13556" width="11" style="44" customWidth="1"/>
    <col min="13557" max="13557" width="11.7109375" style="44" customWidth="1"/>
    <col min="13558" max="13558" width="10.5703125" style="44" customWidth="1"/>
    <col min="13559" max="13559" width="10.140625" style="44" customWidth="1"/>
    <col min="13560" max="13808" width="11.42578125" style="44"/>
    <col min="13809" max="13809" width="19" style="44" customWidth="1"/>
    <col min="13810" max="13810" width="11.28515625" style="44" customWidth="1"/>
    <col min="13811" max="13811" width="11.140625" style="44" customWidth="1"/>
    <col min="13812" max="13812" width="11" style="44" customWidth="1"/>
    <col min="13813" max="13813" width="11.7109375" style="44" customWidth="1"/>
    <col min="13814" max="13814" width="10.5703125" style="44" customWidth="1"/>
    <col min="13815" max="13815" width="10.140625" style="44" customWidth="1"/>
    <col min="13816" max="14064" width="11.42578125" style="44"/>
    <col min="14065" max="14065" width="19" style="44" customWidth="1"/>
    <col min="14066" max="14066" width="11.28515625" style="44" customWidth="1"/>
    <col min="14067" max="14067" width="11.140625" style="44" customWidth="1"/>
    <col min="14068" max="14068" width="11" style="44" customWidth="1"/>
    <col min="14069" max="14069" width="11.7109375" style="44" customWidth="1"/>
    <col min="14070" max="14070" width="10.5703125" style="44" customWidth="1"/>
    <col min="14071" max="14071" width="10.140625" style="44" customWidth="1"/>
    <col min="14072" max="14320" width="11.42578125" style="44"/>
    <col min="14321" max="14321" width="19" style="44" customWidth="1"/>
    <col min="14322" max="14322" width="11.28515625" style="44" customWidth="1"/>
    <col min="14323" max="14323" width="11.140625" style="44" customWidth="1"/>
    <col min="14324" max="14324" width="11" style="44" customWidth="1"/>
    <col min="14325" max="14325" width="11.7109375" style="44" customWidth="1"/>
    <col min="14326" max="14326" width="10.5703125" style="44" customWidth="1"/>
    <col min="14327" max="14327" width="10.140625" style="44" customWidth="1"/>
    <col min="14328" max="14576" width="11.42578125" style="44"/>
    <col min="14577" max="14577" width="19" style="44" customWidth="1"/>
    <col min="14578" max="14578" width="11.28515625" style="44" customWidth="1"/>
    <col min="14579" max="14579" width="11.140625" style="44" customWidth="1"/>
    <col min="14580" max="14580" width="11" style="44" customWidth="1"/>
    <col min="14581" max="14581" width="11.7109375" style="44" customWidth="1"/>
    <col min="14582" max="14582" width="10.5703125" style="44" customWidth="1"/>
    <col min="14583" max="14583" width="10.140625" style="44" customWidth="1"/>
    <col min="14584" max="14832" width="11.42578125" style="44"/>
    <col min="14833" max="14833" width="19" style="44" customWidth="1"/>
    <col min="14834" max="14834" width="11.28515625" style="44" customWidth="1"/>
    <col min="14835" max="14835" width="11.140625" style="44" customWidth="1"/>
    <col min="14836" max="14836" width="11" style="44" customWidth="1"/>
    <col min="14837" max="14837" width="11.7109375" style="44" customWidth="1"/>
    <col min="14838" max="14838" width="10.5703125" style="44" customWidth="1"/>
    <col min="14839" max="14839" width="10.140625" style="44" customWidth="1"/>
    <col min="14840" max="15088" width="11.42578125" style="44"/>
    <col min="15089" max="15089" width="19" style="44" customWidth="1"/>
    <col min="15090" max="15090" width="11.28515625" style="44" customWidth="1"/>
    <col min="15091" max="15091" width="11.140625" style="44" customWidth="1"/>
    <col min="15092" max="15092" width="11" style="44" customWidth="1"/>
    <col min="15093" max="15093" width="11.7109375" style="44" customWidth="1"/>
    <col min="15094" max="15094" width="10.5703125" style="44" customWidth="1"/>
    <col min="15095" max="15095" width="10.140625" style="44" customWidth="1"/>
    <col min="15096" max="15344" width="11.42578125" style="44"/>
    <col min="15345" max="15345" width="19" style="44" customWidth="1"/>
    <col min="15346" max="15346" width="11.28515625" style="44" customWidth="1"/>
    <col min="15347" max="15347" width="11.140625" style="44" customWidth="1"/>
    <col min="15348" max="15348" width="11" style="44" customWidth="1"/>
    <col min="15349" max="15349" width="11.7109375" style="44" customWidth="1"/>
    <col min="15350" max="15350" width="10.5703125" style="44" customWidth="1"/>
    <col min="15351" max="15351" width="10.140625" style="44" customWidth="1"/>
    <col min="15352" max="15600" width="11.42578125" style="44"/>
    <col min="15601" max="15601" width="19" style="44" customWidth="1"/>
    <col min="15602" max="15602" width="11.28515625" style="44" customWidth="1"/>
    <col min="15603" max="15603" width="11.140625" style="44" customWidth="1"/>
    <col min="15604" max="15604" width="11" style="44" customWidth="1"/>
    <col min="15605" max="15605" width="11.7109375" style="44" customWidth="1"/>
    <col min="15606" max="15606" width="10.5703125" style="44" customWidth="1"/>
    <col min="15607" max="15607" width="10.140625" style="44" customWidth="1"/>
    <col min="15608" max="15856" width="11.42578125" style="44"/>
    <col min="15857" max="15857" width="19" style="44" customWidth="1"/>
    <col min="15858" max="15858" width="11.28515625" style="44" customWidth="1"/>
    <col min="15859" max="15859" width="11.140625" style="44" customWidth="1"/>
    <col min="15860" max="15860" width="11" style="44" customWidth="1"/>
    <col min="15861" max="15861" width="11.7109375" style="44" customWidth="1"/>
    <col min="15862" max="15862" width="10.5703125" style="44" customWidth="1"/>
    <col min="15863" max="15863" width="10.140625" style="44" customWidth="1"/>
    <col min="15864" max="16112" width="11.42578125" style="44"/>
    <col min="16113" max="16113" width="19" style="44" customWidth="1"/>
    <col min="16114" max="16114" width="11.28515625" style="44" customWidth="1"/>
    <col min="16115" max="16115" width="11.140625" style="44" customWidth="1"/>
    <col min="16116" max="16116" width="11" style="44" customWidth="1"/>
    <col min="16117" max="16117" width="11.7109375" style="44" customWidth="1"/>
    <col min="16118" max="16118" width="10.5703125" style="44" customWidth="1"/>
    <col min="16119" max="16119" width="10.140625" style="44" customWidth="1"/>
    <col min="16120" max="16384" width="11.42578125" style="44"/>
  </cols>
  <sheetData>
    <row r="5" spans="1:27" x14ac:dyDescent="0.25">
      <c r="A5" s="171" t="s">
        <v>0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</row>
    <row r="6" spans="1:27" x14ac:dyDescent="0.25">
      <c r="A6" s="171" t="s">
        <v>1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</row>
    <row r="7" spans="1:27" x14ac:dyDescent="0.25">
      <c r="A7" s="171" t="s">
        <v>108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</row>
    <row r="8" spans="1:27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</row>
    <row r="9" spans="1:27" x14ac:dyDescent="0.25">
      <c r="A9" s="172" t="s">
        <v>82</v>
      </c>
      <c r="B9" s="55"/>
      <c r="C9" s="55"/>
      <c r="D9" s="56"/>
      <c r="E9" s="56"/>
      <c r="F9" s="57"/>
      <c r="G9" s="58" t="s">
        <v>3</v>
      </c>
      <c r="H9" s="56" t="s">
        <v>3</v>
      </c>
      <c r="I9" s="57"/>
      <c r="J9" s="58"/>
      <c r="K9" s="58" t="s">
        <v>4</v>
      </c>
      <c r="L9" s="175" t="s">
        <v>104</v>
      </c>
      <c r="M9" s="147" t="s">
        <v>5</v>
      </c>
      <c r="N9" s="172" t="s">
        <v>70</v>
      </c>
      <c r="O9" s="172" t="s">
        <v>103</v>
      </c>
      <c r="P9" s="172" t="s">
        <v>7</v>
      </c>
    </row>
    <row r="10" spans="1:27" x14ac:dyDescent="0.25">
      <c r="A10" s="173"/>
      <c r="B10" s="59" t="s">
        <v>8</v>
      </c>
      <c r="C10" s="59" t="s">
        <v>73</v>
      </c>
      <c r="D10" s="60" t="s">
        <v>9</v>
      </c>
      <c r="E10" s="59" t="s">
        <v>73</v>
      </c>
      <c r="F10" s="61" t="s">
        <v>10</v>
      </c>
      <c r="G10" s="62" t="s">
        <v>11</v>
      </c>
      <c r="H10" s="60" t="s">
        <v>12</v>
      </c>
      <c r="I10" s="61" t="s">
        <v>5</v>
      </c>
      <c r="J10" s="59" t="s">
        <v>73</v>
      </c>
      <c r="K10" s="62" t="s">
        <v>13</v>
      </c>
      <c r="L10" s="176"/>
      <c r="M10" s="148" t="s">
        <v>14</v>
      </c>
      <c r="N10" s="173"/>
      <c r="O10" s="173"/>
      <c r="P10" s="173"/>
    </row>
    <row r="11" spans="1:27" x14ac:dyDescent="0.25">
      <c r="A11" s="173"/>
      <c r="B11" s="59" t="s">
        <v>15</v>
      </c>
      <c r="C11" s="59" t="s">
        <v>8</v>
      </c>
      <c r="D11" s="60" t="s">
        <v>16</v>
      </c>
      <c r="E11" s="60" t="s">
        <v>9</v>
      </c>
      <c r="F11" s="61" t="s">
        <v>11</v>
      </c>
      <c r="G11" s="62" t="s">
        <v>17</v>
      </c>
      <c r="H11" s="60" t="s">
        <v>18</v>
      </c>
      <c r="I11" s="61" t="s">
        <v>19</v>
      </c>
      <c r="J11" s="61" t="s">
        <v>5</v>
      </c>
      <c r="K11" s="62" t="s">
        <v>20</v>
      </c>
      <c r="L11" s="176"/>
      <c r="M11" s="148" t="s">
        <v>21</v>
      </c>
      <c r="N11" s="173"/>
      <c r="O11" s="173"/>
      <c r="P11" s="173"/>
    </row>
    <row r="12" spans="1:27" x14ac:dyDescent="0.25">
      <c r="A12" s="173"/>
      <c r="B12" s="59" t="s">
        <v>22</v>
      </c>
      <c r="C12" s="59" t="s">
        <v>15</v>
      </c>
      <c r="D12" s="60" t="s">
        <v>23</v>
      </c>
      <c r="E12" s="60" t="s">
        <v>16</v>
      </c>
      <c r="F12" s="61" t="s">
        <v>24</v>
      </c>
      <c r="G12" s="62" t="s">
        <v>25</v>
      </c>
      <c r="H12" s="60" t="s">
        <v>26</v>
      </c>
      <c r="I12" s="61" t="s">
        <v>27</v>
      </c>
      <c r="J12" s="61" t="s">
        <v>19</v>
      </c>
      <c r="K12" s="62" t="s">
        <v>28</v>
      </c>
      <c r="L12" s="176"/>
      <c r="M12" s="148" t="s">
        <v>11</v>
      </c>
      <c r="N12" s="173"/>
      <c r="O12" s="173"/>
      <c r="P12" s="173"/>
    </row>
    <row r="13" spans="1:27" x14ac:dyDescent="0.25">
      <c r="A13" s="173"/>
      <c r="B13" s="59"/>
      <c r="C13" s="59" t="s">
        <v>22</v>
      </c>
      <c r="D13" s="63"/>
      <c r="E13" s="60" t="s">
        <v>23</v>
      </c>
      <c r="F13" s="61" t="s">
        <v>29</v>
      </c>
      <c r="G13" s="62" t="s">
        <v>30</v>
      </c>
      <c r="H13" s="60" t="s">
        <v>31</v>
      </c>
      <c r="I13" s="61" t="s">
        <v>32</v>
      </c>
      <c r="J13" s="61" t="s">
        <v>27</v>
      </c>
      <c r="K13" s="62" t="s">
        <v>33</v>
      </c>
      <c r="L13" s="176"/>
      <c r="M13" s="148" t="s">
        <v>24</v>
      </c>
      <c r="N13" s="173"/>
      <c r="O13" s="173"/>
      <c r="P13" s="173"/>
    </row>
    <row r="14" spans="1:27" x14ac:dyDescent="0.25">
      <c r="A14" s="174"/>
      <c r="B14" s="64"/>
      <c r="C14" s="64"/>
      <c r="D14" s="65"/>
      <c r="E14" s="65"/>
      <c r="F14" s="66"/>
      <c r="G14" s="67"/>
      <c r="H14" s="65"/>
      <c r="I14" s="66"/>
      <c r="J14" s="61" t="s">
        <v>32</v>
      </c>
      <c r="K14" s="68" t="s">
        <v>34</v>
      </c>
      <c r="L14" s="177"/>
      <c r="M14" s="149" t="s">
        <v>29</v>
      </c>
      <c r="N14" s="174"/>
      <c r="O14" s="174"/>
      <c r="P14" s="174"/>
    </row>
    <row r="15" spans="1:27" ht="18.75" customHeight="1" x14ac:dyDescent="0.25">
      <c r="A15" s="45" t="s">
        <v>48</v>
      </c>
      <c r="B15" s="46">
        <f>B35</f>
        <v>0</v>
      </c>
      <c r="C15" s="46"/>
      <c r="D15" s="46">
        <f t="shared" ref="D15:O15" si="0">D35</f>
        <v>0</v>
      </c>
      <c r="E15" s="46"/>
      <c r="F15" s="46">
        <f t="shared" si="0"/>
        <v>0</v>
      </c>
      <c r="G15" s="46">
        <f t="shared" si="0"/>
        <v>0</v>
      </c>
      <c r="H15" s="46">
        <f t="shared" si="0"/>
        <v>0</v>
      </c>
      <c r="I15" s="46">
        <f t="shared" si="0"/>
        <v>0</v>
      </c>
      <c r="J15" s="46"/>
      <c r="K15" s="46">
        <f t="shared" si="0"/>
        <v>0</v>
      </c>
      <c r="L15" s="46">
        <f t="shared" ref="L15" si="1">L35</f>
        <v>0</v>
      </c>
      <c r="M15" s="46">
        <f t="shared" si="0"/>
        <v>0</v>
      </c>
      <c r="N15" s="46">
        <f t="shared" ref="N15" si="2">N35</f>
        <v>0</v>
      </c>
      <c r="O15" s="46">
        <f t="shared" si="0"/>
        <v>0</v>
      </c>
      <c r="P15" s="46">
        <f>SUM(B15:O15)</f>
        <v>0</v>
      </c>
      <c r="Q15" s="48"/>
      <c r="R15" s="49"/>
      <c r="S15" s="49"/>
      <c r="T15" s="49"/>
      <c r="U15" s="49"/>
      <c r="V15" s="49"/>
      <c r="W15" s="49"/>
      <c r="X15" s="49"/>
      <c r="Y15" s="49"/>
      <c r="Z15" s="49"/>
      <c r="AA15" s="50"/>
    </row>
    <row r="16" spans="1:27" ht="18.75" customHeight="1" x14ac:dyDescent="0.25">
      <c r="A16" s="45" t="s">
        <v>49</v>
      </c>
      <c r="B16" s="46">
        <f>B47</f>
        <v>0</v>
      </c>
      <c r="C16" s="46"/>
      <c r="D16" s="46">
        <f>D47</f>
        <v>0</v>
      </c>
      <c r="E16" s="46"/>
      <c r="F16" s="46">
        <f t="shared" ref="F16:O16" si="3">F47</f>
        <v>0</v>
      </c>
      <c r="G16" s="46">
        <f t="shared" si="3"/>
        <v>0</v>
      </c>
      <c r="H16" s="46">
        <f t="shared" si="3"/>
        <v>0</v>
      </c>
      <c r="I16" s="46">
        <f t="shared" si="3"/>
        <v>0</v>
      </c>
      <c r="J16" s="46"/>
      <c r="K16" s="46">
        <f t="shared" si="3"/>
        <v>0</v>
      </c>
      <c r="L16" s="46">
        <f t="shared" ref="L16" si="4">L47</f>
        <v>0</v>
      </c>
      <c r="M16" s="46">
        <f t="shared" si="3"/>
        <v>0</v>
      </c>
      <c r="N16" s="46">
        <f t="shared" ref="N16" si="5">N47</f>
        <v>0</v>
      </c>
      <c r="O16" s="46">
        <f t="shared" si="3"/>
        <v>0</v>
      </c>
      <c r="P16" s="46">
        <f>SUM(B16:O16)</f>
        <v>0</v>
      </c>
      <c r="Q16" s="48"/>
      <c r="R16" s="49"/>
      <c r="S16" s="49"/>
      <c r="T16" s="49"/>
      <c r="U16" s="49"/>
      <c r="V16" s="49"/>
      <c r="W16" s="49"/>
      <c r="X16" s="49"/>
      <c r="Y16" s="49"/>
      <c r="Z16" s="49"/>
      <c r="AA16" s="50"/>
    </row>
    <row r="17" spans="1:27" ht="18.75" customHeight="1" x14ac:dyDescent="0.25">
      <c r="A17" s="45" t="s">
        <v>50</v>
      </c>
      <c r="B17" s="46">
        <f>B59</f>
        <v>0</v>
      </c>
      <c r="C17" s="46"/>
      <c r="D17" s="46">
        <f t="shared" ref="D17:O17" si="6">D59</f>
        <v>0</v>
      </c>
      <c r="E17" s="46"/>
      <c r="F17" s="46">
        <f t="shared" si="6"/>
        <v>0</v>
      </c>
      <c r="G17" s="46">
        <f t="shared" si="6"/>
        <v>0</v>
      </c>
      <c r="H17" s="46">
        <f t="shared" si="6"/>
        <v>0</v>
      </c>
      <c r="I17" s="46">
        <f t="shared" si="6"/>
        <v>0</v>
      </c>
      <c r="J17" s="46"/>
      <c r="K17" s="46">
        <f t="shared" si="6"/>
        <v>0</v>
      </c>
      <c r="L17" s="46">
        <f t="shared" ref="L17" si="7">L59</f>
        <v>0</v>
      </c>
      <c r="M17" s="46">
        <f t="shared" si="6"/>
        <v>0</v>
      </c>
      <c r="N17" s="46">
        <f t="shared" ref="N17" si="8">N59</f>
        <v>0</v>
      </c>
      <c r="O17" s="46">
        <f t="shared" si="6"/>
        <v>0</v>
      </c>
      <c r="P17" s="46">
        <f>SUM(B17:O17)</f>
        <v>0</v>
      </c>
      <c r="Q17" s="48"/>
      <c r="R17" s="49"/>
      <c r="S17" s="49"/>
      <c r="T17" s="49"/>
      <c r="U17" s="49"/>
      <c r="V17" s="49"/>
      <c r="W17" s="49"/>
      <c r="X17" s="49"/>
      <c r="Y17" s="49"/>
      <c r="Z17" s="49"/>
      <c r="AA17" s="50"/>
    </row>
    <row r="18" spans="1:27" ht="18.75" customHeight="1" x14ac:dyDescent="0.25">
      <c r="A18" s="45" t="s">
        <v>51</v>
      </c>
      <c r="B18" s="46">
        <f>B71</f>
        <v>0</v>
      </c>
      <c r="C18" s="46"/>
      <c r="D18" s="46">
        <f t="shared" ref="D18:O18" si="9">D71</f>
        <v>0</v>
      </c>
      <c r="E18" s="46"/>
      <c r="F18" s="46">
        <f t="shared" si="9"/>
        <v>0</v>
      </c>
      <c r="G18" s="46">
        <f t="shared" si="9"/>
        <v>0</v>
      </c>
      <c r="H18" s="46">
        <f t="shared" si="9"/>
        <v>0</v>
      </c>
      <c r="I18" s="46">
        <f t="shared" si="9"/>
        <v>0</v>
      </c>
      <c r="J18" s="46"/>
      <c r="K18" s="46">
        <f t="shared" si="9"/>
        <v>0</v>
      </c>
      <c r="L18" s="46">
        <f t="shared" ref="L18" si="10">L71</f>
        <v>0</v>
      </c>
      <c r="M18" s="46">
        <f t="shared" si="9"/>
        <v>0</v>
      </c>
      <c r="N18" s="46">
        <f t="shared" ref="N18" si="11">N71</f>
        <v>0</v>
      </c>
      <c r="O18" s="46">
        <f t="shared" si="9"/>
        <v>0</v>
      </c>
      <c r="P18" s="46">
        <f>SUM(B18:O18)</f>
        <v>0</v>
      </c>
      <c r="Q18" s="48"/>
      <c r="R18" s="49"/>
      <c r="S18" s="49"/>
      <c r="T18" s="49"/>
      <c r="U18" s="49"/>
      <c r="V18" s="49"/>
      <c r="W18" s="49"/>
      <c r="X18" s="49"/>
      <c r="Y18" s="49"/>
      <c r="Z18" s="49"/>
      <c r="AA18" s="50"/>
    </row>
    <row r="19" spans="1:27" ht="18.75" customHeight="1" x14ac:dyDescent="0.25">
      <c r="A19" s="45" t="s">
        <v>52</v>
      </c>
      <c r="B19" s="46">
        <f>B83</f>
        <v>0</v>
      </c>
      <c r="C19" s="46"/>
      <c r="D19" s="46">
        <f t="shared" ref="D19:M19" si="12">D83</f>
        <v>0</v>
      </c>
      <c r="E19" s="46"/>
      <c r="F19" s="46">
        <f t="shared" si="12"/>
        <v>0</v>
      </c>
      <c r="G19" s="46">
        <f t="shared" si="12"/>
        <v>0</v>
      </c>
      <c r="H19" s="46">
        <f t="shared" si="12"/>
        <v>0</v>
      </c>
      <c r="I19" s="46">
        <f t="shared" si="12"/>
        <v>0</v>
      </c>
      <c r="J19" s="46"/>
      <c r="K19" s="46">
        <f t="shared" si="12"/>
        <v>0</v>
      </c>
      <c r="L19" s="46">
        <f t="shared" ref="L19" si="13">L83</f>
        <v>0</v>
      </c>
      <c r="M19" s="46">
        <f t="shared" si="12"/>
        <v>0</v>
      </c>
      <c r="N19" s="46">
        <f t="shared" ref="N19" si="14">N83</f>
        <v>0</v>
      </c>
      <c r="O19" s="46">
        <f>O83</f>
        <v>0</v>
      </c>
      <c r="P19" s="46">
        <f>SUM(B19:O19)</f>
        <v>0</v>
      </c>
      <c r="Q19" s="48"/>
      <c r="R19" s="49"/>
      <c r="S19" s="49"/>
      <c r="T19" s="49"/>
      <c r="U19" s="49"/>
      <c r="V19" s="49"/>
      <c r="W19" s="49"/>
      <c r="X19" s="49"/>
      <c r="Y19" s="49"/>
      <c r="Z19" s="49"/>
      <c r="AA19" s="50"/>
    </row>
    <row r="20" spans="1:27" ht="18.75" customHeight="1" x14ac:dyDescent="0.25">
      <c r="A20" s="70" t="s">
        <v>40</v>
      </c>
      <c r="B20" s="71">
        <f>SUM(B15:B19)</f>
        <v>0</v>
      </c>
      <c r="C20" s="71"/>
      <c r="D20" s="71">
        <f t="shared" ref="D20:O20" si="15">SUM(D15:D19)</f>
        <v>0</v>
      </c>
      <c r="E20" s="71"/>
      <c r="F20" s="71">
        <f t="shared" si="15"/>
        <v>0</v>
      </c>
      <c r="G20" s="71">
        <f t="shared" si="15"/>
        <v>0</v>
      </c>
      <c r="H20" s="71">
        <f t="shared" si="15"/>
        <v>0</v>
      </c>
      <c r="I20" s="71">
        <f t="shared" si="15"/>
        <v>0</v>
      </c>
      <c r="J20" s="71"/>
      <c r="K20" s="71">
        <f t="shared" si="15"/>
        <v>0</v>
      </c>
      <c r="L20" s="71">
        <f t="shared" si="15"/>
        <v>0</v>
      </c>
      <c r="M20" s="71">
        <f t="shared" si="15"/>
        <v>0</v>
      </c>
      <c r="N20" s="71">
        <f t="shared" si="15"/>
        <v>0</v>
      </c>
      <c r="O20" s="71">
        <f t="shared" si="15"/>
        <v>0</v>
      </c>
      <c r="P20" s="71">
        <f>SUM(P15:P19)</f>
        <v>0</v>
      </c>
      <c r="Q20" s="48"/>
      <c r="R20" s="49"/>
      <c r="S20" s="49"/>
      <c r="U20" s="50"/>
      <c r="AA20" s="50"/>
    </row>
    <row r="21" spans="1:27" x14ac:dyDescent="0.25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</row>
    <row r="22" spans="1:27" ht="14.25" hidden="1" customHeight="1" x14ac:dyDescent="0.25">
      <c r="A22" s="54"/>
      <c r="B22" s="51">
        <f>B20-Acumulado.!B233</f>
        <v>-388145254.35904759</v>
      </c>
      <c r="C22" s="51"/>
      <c r="D22" s="51">
        <f>D20-Acumulado.!D233</f>
        <v>-75398007.945965022</v>
      </c>
      <c r="E22" s="51"/>
      <c r="F22" s="51">
        <f>F20-Acumulado.!F233</f>
        <v>-8377218</v>
      </c>
      <c r="G22" s="51">
        <f>G20-Acumulado.!G233</f>
        <v>-6962</v>
      </c>
      <c r="H22" s="51">
        <f>H20-Acumulado.!H233</f>
        <v>-13783089.842934979</v>
      </c>
      <c r="I22" s="51">
        <f>I20-Acumulado.!I233</f>
        <v>-16763602.000000002</v>
      </c>
      <c r="J22" s="51"/>
      <c r="K22" s="51">
        <f>K20-Acumulado.!K233</f>
        <v>-23306451</v>
      </c>
      <c r="L22" s="51"/>
      <c r="M22" s="51">
        <f>M20-Acumulado.!M233</f>
        <v>-777400.20000000007</v>
      </c>
      <c r="N22" s="51"/>
      <c r="O22" s="51">
        <f>O20-Acumulado.!O233</f>
        <v>-10747552.599999998</v>
      </c>
      <c r="P22" s="51">
        <f>P20-Acumulado.!P233</f>
        <v>-547817240.82530582</v>
      </c>
      <c r="Q22" s="48">
        <f>P22-O22</f>
        <v>-537069688.2253058</v>
      </c>
    </row>
    <row r="23" spans="1:27" ht="14.25" hidden="1" customHeight="1" x14ac:dyDescent="0.25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</row>
    <row r="24" spans="1:27" ht="14.25" hidden="1" customHeight="1" x14ac:dyDescent="0.25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</row>
    <row r="26" spans="1:27" ht="12.75" customHeight="1" x14ac:dyDescent="0.25">
      <c r="A26" s="172" t="s">
        <v>77</v>
      </c>
      <c r="B26" s="55"/>
      <c r="C26" s="55"/>
      <c r="D26" s="56"/>
      <c r="E26" s="56"/>
      <c r="F26" s="57"/>
      <c r="G26" s="58" t="s">
        <v>3</v>
      </c>
      <c r="H26" s="56" t="s">
        <v>3</v>
      </c>
      <c r="I26" s="57"/>
      <c r="J26" s="58"/>
      <c r="K26" s="58" t="s">
        <v>4</v>
      </c>
      <c r="L26" s="175" t="s">
        <v>104</v>
      </c>
      <c r="M26" s="72" t="s">
        <v>5</v>
      </c>
      <c r="N26" s="172" t="s">
        <v>70</v>
      </c>
      <c r="O26" s="172" t="s">
        <v>103</v>
      </c>
      <c r="P26" s="172" t="s">
        <v>7</v>
      </c>
    </row>
    <row r="27" spans="1:27" ht="12.75" customHeight="1" x14ac:dyDescent="0.25">
      <c r="A27" s="173"/>
      <c r="B27" s="59" t="s">
        <v>8</v>
      </c>
      <c r="C27" s="59"/>
      <c r="D27" s="60" t="s">
        <v>9</v>
      </c>
      <c r="E27" s="60"/>
      <c r="F27" s="61" t="s">
        <v>10</v>
      </c>
      <c r="G27" s="62" t="s">
        <v>11</v>
      </c>
      <c r="H27" s="60" t="s">
        <v>12</v>
      </c>
      <c r="I27" s="61" t="s">
        <v>5</v>
      </c>
      <c r="J27" s="62"/>
      <c r="K27" s="62" t="s">
        <v>13</v>
      </c>
      <c r="L27" s="176"/>
      <c r="M27" s="73" t="s">
        <v>14</v>
      </c>
      <c r="N27" s="173"/>
      <c r="O27" s="173"/>
      <c r="P27" s="173"/>
    </row>
    <row r="28" spans="1:27" ht="12.75" customHeight="1" x14ac:dyDescent="0.25">
      <c r="A28" s="173"/>
      <c r="B28" s="59" t="s">
        <v>15</v>
      </c>
      <c r="C28" s="59"/>
      <c r="D28" s="60" t="s">
        <v>16</v>
      </c>
      <c r="E28" s="60"/>
      <c r="F28" s="61" t="s">
        <v>11</v>
      </c>
      <c r="G28" s="62" t="s">
        <v>17</v>
      </c>
      <c r="H28" s="60" t="s">
        <v>18</v>
      </c>
      <c r="I28" s="61" t="s">
        <v>19</v>
      </c>
      <c r="J28" s="62"/>
      <c r="K28" s="62" t="s">
        <v>20</v>
      </c>
      <c r="L28" s="176"/>
      <c r="M28" s="73" t="s">
        <v>21</v>
      </c>
      <c r="N28" s="173"/>
      <c r="O28" s="173"/>
      <c r="P28" s="173"/>
    </row>
    <row r="29" spans="1:27" ht="12.75" customHeight="1" x14ac:dyDescent="0.25">
      <c r="A29" s="173"/>
      <c r="B29" s="59" t="s">
        <v>22</v>
      </c>
      <c r="C29" s="59"/>
      <c r="D29" s="60" t="s">
        <v>23</v>
      </c>
      <c r="E29" s="60"/>
      <c r="F29" s="61" t="s">
        <v>24</v>
      </c>
      <c r="G29" s="62" t="s">
        <v>25</v>
      </c>
      <c r="H29" s="60" t="s">
        <v>26</v>
      </c>
      <c r="I29" s="61" t="s">
        <v>27</v>
      </c>
      <c r="J29" s="62"/>
      <c r="K29" s="62" t="s">
        <v>28</v>
      </c>
      <c r="L29" s="176"/>
      <c r="M29" s="73" t="s">
        <v>11</v>
      </c>
      <c r="N29" s="173"/>
      <c r="O29" s="173"/>
      <c r="P29" s="173"/>
    </row>
    <row r="30" spans="1:27" ht="12.75" customHeight="1" x14ac:dyDescent="0.25">
      <c r="A30" s="173"/>
      <c r="B30" s="59"/>
      <c r="C30" s="59"/>
      <c r="D30" s="63"/>
      <c r="E30" s="63"/>
      <c r="F30" s="61" t="s">
        <v>29</v>
      </c>
      <c r="G30" s="62" t="s">
        <v>30</v>
      </c>
      <c r="H30" s="60" t="s">
        <v>31</v>
      </c>
      <c r="I30" s="61" t="s">
        <v>32</v>
      </c>
      <c r="J30" s="62"/>
      <c r="K30" s="62" t="s">
        <v>33</v>
      </c>
      <c r="L30" s="176"/>
      <c r="M30" s="73" t="s">
        <v>24</v>
      </c>
      <c r="N30" s="173"/>
      <c r="O30" s="173"/>
      <c r="P30" s="173"/>
    </row>
    <row r="31" spans="1:27" ht="12.75" customHeight="1" x14ac:dyDescent="0.25">
      <c r="A31" s="174"/>
      <c r="B31" s="64"/>
      <c r="C31" s="64"/>
      <c r="D31" s="65"/>
      <c r="E31" s="65"/>
      <c r="F31" s="66"/>
      <c r="G31" s="67"/>
      <c r="H31" s="65"/>
      <c r="I31" s="66"/>
      <c r="J31" s="67"/>
      <c r="K31" s="68" t="s">
        <v>34</v>
      </c>
      <c r="L31" s="177"/>
      <c r="M31" s="74" t="s">
        <v>29</v>
      </c>
      <c r="N31" s="174"/>
      <c r="O31" s="174"/>
      <c r="P31" s="174"/>
    </row>
    <row r="32" spans="1:27" ht="18.75" customHeight="1" x14ac:dyDescent="0.25">
      <c r="A32" s="45" t="s">
        <v>91</v>
      </c>
      <c r="B32" s="46">
        <f>Acumulado.!B66</f>
        <v>0</v>
      </c>
      <c r="C32" s="46"/>
      <c r="D32" s="46">
        <f>Acumulado.!D66</f>
        <v>0</v>
      </c>
      <c r="E32" s="46"/>
      <c r="F32" s="46">
        <f>Acumulado.!F66</f>
        <v>0</v>
      </c>
      <c r="G32" s="46">
        <f>Acumulado.!G66</f>
        <v>0</v>
      </c>
      <c r="H32" s="46">
        <f>Acumulado.!H66</f>
        <v>0</v>
      </c>
      <c r="I32" s="46">
        <f>Acumulado.!I66</f>
        <v>0</v>
      </c>
      <c r="J32" s="46"/>
      <c r="K32" s="46">
        <f>Acumulado.!K66</f>
        <v>0</v>
      </c>
      <c r="L32" s="46">
        <f>Acumulado.!L66</f>
        <v>0</v>
      </c>
      <c r="M32" s="46">
        <f>Acumulado.!M66</f>
        <v>0</v>
      </c>
      <c r="N32" s="46">
        <f>Acumulado.!N66</f>
        <v>0</v>
      </c>
      <c r="O32" s="46">
        <f>Acumulado.!O66</f>
        <v>0</v>
      </c>
      <c r="P32" s="46">
        <f>SUM(B32:O32)</f>
        <v>0</v>
      </c>
      <c r="R32" s="49"/>
    </row>
    <row r="33" spans="1:18" ht="18.75" customHeight="1" x14ac:dyDescent="0.25">
      <c r="A33" s="45" t="s">
        <v>92</v>
      </c>
      <c r="B33" s="46">
        <f>Acumulado.!B84</f>
        <v>0</v>
      </c>
      <c r="C33" s="46"/>
      <c r="D33" s="46">
        <f>Acumulado.!D84</f>
        <v>0</v>
      </c>
      <c r="E33" s="46"/>
      <c r="F33" s="46">
        <f>Acumulado.!F84</f>
        <v>0</v>
      </c>
      <c r="G33" s="46">
        <f>Acumulado.!G84</f>
        <v>0</v>
      </c>
      <c r="H33" s="46">
        <f>Acumulado.!H84</f>
        <v>0</v>
      </c>
      <c r="I33" s="46">
        <f>Acumulado.!I84</f>
        <v>0</v>
      </c>
      <c r="J33" s="46"/>
      <c r="K33" s="46">
        <f>Acumulado.!K84</f>
        <v>0</v>
      </c>
      <c r="L33" s="46">
        <f>Acumulado.!L84</f>
        <v>0</v>
      </c>
      <c r="M33" s="46">
        <f>Acumulado.!M84</f>
        <v>0</v>
      </c>
      <c r="N33" s="46">
        <f>Acumulado.!N84</f>
        <v>0</v>
      </c>
      <c r="O33" s="46">
        <f>Acumulado.!O84</f>
        <v>0</v>
      </c>
      <c r="P33" s="46">
        <f>SUM(B33:O33)</f>
        <v>0</v>
      </c>
      <c r="R33" s="49"/>
    </row>
    <row r="34" spans="1:18" ht="18.75" customHeight="1" x14ac:dyDescent="0.25">
      <c r="A34" s="45" t="s">
        <v>93</v>
      </c>
      <c r="B34" s="46">
        <f>Acumulado.!B102</f>
        <v>0</v>
      </c>
      <c r="C34" s="46"/>
      <c r="D34" s="46">
        <f>Acumulado.!D102</f>
        <v>0</v>
      </c>
      <c r="E34" s="46"/>
      <c r="F34" s="46">
        <f>Acumulado.!F102</f>
        <v>0</v>
      </c>
      <c r="G34" s="46">
        <f>Acumulado.!G102</f>
        <v>0</v>
      </c>
      <c r="H34" s="46">
        <f>Acumulado.!H102</f>
        <v>0</v>
      </c>
      <c r="I34" s="46">
        <f>Acumulado.!I102</f>
        <v>0</v>
      </c>
      <c r="J34" s="46"/>
      <c r="K34" s="46">
        <f>Acumulado.!K102</f>
        <v>0</v>
      </c>
      <c r="L34" s="46">
        <f>Acumulado.!L102</f>
        <v>0</v>
      </c>
      <c r="M34" s="46">
        <f>Acumulado.!M102</f>
        <v>0</v>
      </c>
      <c r="N34" s="46">
        <f>Acumulado.!N102</f>
        <v>0</v>
      </c>
      <c r="O34" s="46">
        <f>Acumulado.!O102</f>
        <v>0</v>
      </c>
      <c r="P34" s="46">
        <f>SUM(B34:O34)</f>
        <v>0</v>
      </c>
    </row>
    <row r="35" spans="1:18" ht="18.75" customHeight="1" x14ac:dyDescent="0.25">
      <c r="A35" s="45" t="s">
        <v>94</v>
      </c>
      <c r="B35" s="46">
        <f t="shared" ref="B35:O35" si="16">SUM(B32:B34)</f>
        <v>0</v>
      </c>
      <c r="C35" s="46"/>
      <c r="D35" s="46">
        <f t="shared" si="16"/>
        <v>0</v>
      </c>
      <c r="E35" s="46"/>
      <c r="F35" s="46">
        <f t="shared" si="16"/>
        <v>0</v>
      </c>
      <c r="G35" s="46">
        <f t="shared" si="16"/>
        <v>0</v>
      </c>
      <c r="H35" s="46">
        <f t="shared" si="16"/>
        <v>0</v>
      </c>
      <c r="I35" s="46">
        <f t="shared" si="16"/>
        <v>0</v>
      </c>
      <c r="J35" s="46"/>
      <c r="K35" s="46">
        <f t="shared" si="16"/>
        <v>0</v>
      </c>
      <c r="L35" s="46">
        <f t="shared" ref="L35" si="17">SUM(L32:L34)</f>
        <v>0</v>
      </c>
      <c r="M35" s="46">
        <f t="shared" si="16"/>
        <v>0</v>
      </c>
      <c r="N35" s="46">
        <f t="shared" si="16"/>
        <v>0</v>
      </c>
      <c r="O35" s="46">
        <f t="shared" si="16"/>
        <v>0</v>
      </c>
      <c r="P35" s="46">
        <f>SUM(P32:P34)</f>
        <v>0</v>
      </c>
    </row>
    <row r="36" spans="1:18" ht="12.75" customHeight="1" x14ac:dyDescent="0.25">
      <c r="I36" s="48"/>
      <c r="J36" s="48"/>
    </row>
    <row r="37" spans="1:18" ht="12.75" customHeight="1" x14ac:dyDescent="0.25">
      <c r="B37" s="48"/>
      <c r="C37" s="48"/>
      <c r="D37" s="48"/>
      <c r="E37" s="48"/>
      <c r="F37" s="48"/>
      <c r="G37" s="48"/>
      <c r="H37" s="48"/>
      <c r="I37" s="48"/>
      <c r="J37" s="48"/>
    </row>
    <row r="38" spans="1:18" ht="12.75" customHeight="1" x14ac:dyDescent="0.25">
      <c r="A38" s="172" t="s">
        <v>83</v>
      </c>
      <c r="B38" s="55"/>
      <c r="C38" s="55"/>
      <c r="D38" s="56"/>
      <c r="E38" s="56"/>
      <c r="F38" s="57"/>
      <c r="G38" s="58" t="s">
        <v>3</v>
      </c>
      <c r="H38" s="56" t="s">
        <v>3</v>
      </c>
      <c r="I38" s="57"/>
      <c r="J38" s="58"/>
      <c r="K38" s="58" t="s">
        <v>4</v>
      </c>
      <c r="L38" s="175" t="s">
        <v>104</v>
      </c>
      <c r="M38" s="147" t="s">
        <v>5</v>
      </c>
      <c r="N38" s="172" t="s">
        <v>70</v>
      </c>
      <c r="O38" s="172" t="s">
        <v>103</v>
      </c>
      <c r="P38" s="172" t="s">
        <v>7</v>
      </c>
    </row>
    <row r="39" spans="1:18" ht="12.75" customHeight="1" x14ac:dyDescent="0.25">
      <c r="A39" s="173"/>
      <c r="B39" s="59" t="s">
        <v>8</v>
      </c>
      <c r="C39" s="59"/>
      <c r="D39" s="60" t="s">
        <v>9</v>
      </c>
      <c r="E39" s="60"/>
      <c r="F39" s="61" t="s">
        <v>10</v>
      </c>
      <c r="G39" s="62" t="s">
        <v>11</v>
      </c>
      <c r="H39" s="60" t="s">
        <v>12</v>
      </c>
      <c r="I39" s="61" t="s">
        <v>5</v>
      </c>
      <c r="J39" s="62"/>
      <c r="K39" s="62" t="s">
        <v>13</v>
      </c>
      <c r="L39" s="176"/>
      <c r="M39" s="148" t="s">
        <v>14</v>
      </c>
      <c r="N39" s="173"/>
      <c r="O39" s="173"/>
      <c r="P39" s="173"/>
    </row>
    <row r="40" spans="1:18" x14ac:dyDescent="0.25">
      <c r="A40" s="173"/>
      <c r="B40" s="59" t="s">
        <v>15</v>
      </c>
      <c r="C40" s="59"/>
      <c r="D40" s="60" t="s">
        <v>16</v>
      </c>
      <c r="E40" s="60"/>
      <c r="F40" s="61" t="s">
        <v>11</v>
      </c>
      <c r="G40" s="62" t="s">
        <v>17</v>
      </c>
      <c r="H40" s="60" t="s">
        <v>18</v>
      </c>
      <c r="I40" s="61" t="s">
        <v>19</v>
      </c>
      <c r="J40" s="62"/>
      <c r="K40" s="62" t="s">
        <v>20</v>
      </c>
      <c r="L40" s="176"/>
      <c r="M40" s="148" t="s">
        <v>21</v>
      </c>
      <c r="N40" s="173"/>
      <c r="O40" s="173"/>
      <c r="P40" s="173"/>
    </row>
    <row r="41" spans="1:18" x14ac:dyDescent="0.25">
      <c r="A41" s="173"/>
      <c r="B41" s="59" t="s">
        <v>22</v>
      </c>
      <c r="C41" s="59"/>
      <c r="D41" s="60" t="s">
        <v>23</v>
      </c>
      <c r="E41" s="60"/>
      <c r="F41" s="61" t="s">
        <v>24</v>
      </c>
      <c r="G41" s="62" t="s">
        <v>25</v>
      </c>
      <c r="H41" s="60" t="s">
        <v>26</v>
      </c>
      <c r="I41" s="61" t="s">
        <v>27</v>
      </c>
      <c r="J41" s="62"/>
      <c r="K41" s="62" t="s">
        <v>28</v>
      </c>
      <c r="L41" s="176"/>
      <c r="M41" s="148" t="s">
        <v>11</v>
      </c>
      <c r="N41" s="173"/>
      <c r="O41" s="173"/>
      <c r="P41" s="173"/>
    </row>
    <row r="42" spans="1:18" x14ac:dyDescent="0.25">
      <c r="A42" s="173"/>
      <c r="B42" s="59"/>
      <c r="C42" s="59"/>
      <c r="D42" s="63"/>
      <c r="E42" s="63"/>
      <c r="F42" s="61" t="s">
        <v>29</v>
      </c>
      <c r="G42" s="62" t="s">
        <v>30</v>
      </c>
      <c r="H42" s="60" t="s">
        <v>31</v>
      </c>
      <c r="I42" s="61" t="s">
        <v>32</v>
      </c>
      <c r="J42" s="62"/>
      <c r="K42" s="62" t="s">
        <v>33</v>
      </c>
      <c r="L42" s="176"/>
      <c r="M42" s="148" t="s">
        <v>24</v>
      </c>
      <c r="N42" s="173"/>
      <c r="O42" s="173"/>
      <c r="P42" s="173"/>
    </row>
    <row r="43" spans="1:18" x14ac:dyDescent="0.25">
      <c r="A43" s="174"/>
      <c r="B43" s="64"/>
      <c r="C43" s="64"/>
      <c r="D43" s="65"/>
      <c r="E43" s="65"/>
      <c r="F43" s="66"/>
      <c r="G43" s="67"/>
      <c r="H43" s="65"/>
      <c r="I43" s="66"/>
      <c r="J43" s="67"/>
      <c r="K43" s="68" t="s">
        <v>34</v>
      </c>
      <c r="L43" s="177"/>
      <c r="M43" s="149" t="s">
        <v>29</v>
      </c>
      <c r="N43" s="174"/>
      <c r="O43" s="174"/>
      <c r="P43" s="174"/>
    </row>
    <row r="44" spans="1:18" ht="18.75" customHeight="1" x14ac:dyDescent="0.25">
      <c r="A44" s="45" t="s">
        <v>91</v>
      </c>
      <c r="B44" s="46">
        <f>Acumulado.!B67</f>
        <v>0</v>
      </c>
      <c r="C44" s="46"/>
      <c r="D44" s="46">
        <f>Acumulado.!D67</f>
        <v>0</v>
      </c>
      <c r="E44" s="46"/>
      <c r="F44" s="46">
        <f>Acumulado.!F67</f>
        <v>0</v>
      </c>
      <c r="G44" s="46">
        <f>Acumulado.!G67</f>
        <v>0</v>
      </c>
      <c r="H44" s="46">
        <f>Acumulado.!H67</f>
        <v>0</v>
      </c>
      <c r="I44" s="46">
        <f>Acumulado.!I67</f>
        <v>0</v>
      </c>
      <c r="J44" s="46"/>
      <c r="K44" s="46">
        <f>Acumulado.!K67</f>
        <v>0</v>
      </c>
      <c r="L44" s="46">
        <f>Acumulado.!L67</f>
        <v>0</v>
      </c>
      <c r="M44" s="46">
        <f>Acumulado.!M67</f>
        <v>0</v>
      </c>
      <c r="N44" s="46">
        <f>Acumulado.!N67</f>
        <v>0</v>
      </c>
      <c r="O44" s="46">
        <f>Acumulado.!O67</f>
        <v>0</v>
      </c>
      <c r="P44" s="46">
        <f>SUM(B44:O44)</f>
        <v>0</v>
      </c>
    </row>
    <row r="45" spans="1:18" ht="18.75" customHeight="1" x14ac:dyDescent="0.25">
      <c r="A45" s="45" t="s">
        <v>92</v>
      </c>
      <c r="B45" s="46">
        <f>Acumulado.!B85</f>
        <v>0</v>
      </c>
      <c r="C45" s="46"/>
      <c r="D45" s="46">
        <f>Acumulado.!D85</f>
        <v>0</v>
      </c>
      <c r="E45" s="46"/>
      <c r="F45" s="46">
        <f>Acumulado.!F85</f>
        <v>0</v>
      </c>
      <c r="G45" s="46">
        <f>Acumulado.!G85</f>
        <v>0</v>
      </c>
      <c r="H45" s="46">
        <f>Acumulado.!H85</f>
        <v>0</v>
      </c>
      <c r="I45" s="46">
        <f>Acumulado.!I85</f>
        <v>0</v>
      </c>
      <c r="J45" s="46"/>
      <c r="K45" s="46">
        <f>Acumulado.!K85</f>
        <v>0</v>
      </c>
      <c r="L45" s="46">
        <f>Acumulado.!L85</f>
        <v>0</v>
      </c>
      <c r="M45" s="46">
        <f>Acumulado.!M85</f>
        <v>0</v>
      </c>
      <c r="N45" s="46">
        <f>Acumulado.!N85</f>
        <v>0</v>
      </c>
      <c r="O45" s="46">
        <f>Acumulado.!O85</f>
        <v>0</v>
      </c>
      <c r="P45" s="46">
        <f>SUM(B45:O45)</f>
        <v>0</v>
      </c>
    </row>
    <row r="46" spans="1:18" ht="18.75" customHeight="1" x14ac:dyDescent="0.25">
      <c r="A46" s="45" t="s">
        <v>93</v>
      </c>
      <c r="B46" s="46">
        <f>Acumulado.!B103</f>
        <v>0</v>
      </c>
      <c r="C46" s="46"/>
      <c r="D46" s="46">
        <f>Acumulado.!D103</f>
        <v>0</v>
      </c>
      <c r="E46" s="46"/>
      <c r="F46" s="46">
        <f>Acumulado.!F103</f>
        <v>0</v>
      </c>
      <c r="G46" s="46">
        <f>Acumulado.!G103</f>
        <v>0</v>
      </c>
      <c r="H46" s="46">
        <f>Acumulado.!H103</f>
        <v>0</v>
      </c>
      <c r="I46" s="46">
        <f>Acumulado.!I103</f>
        <v>0</v>
      </c>
      <c r="J46" s="46"/>
      <c r="K46" s="46">
        <f>Acumulado.!K103</f>
        <v>0</v>
      </c>
      <c r="L46" s="46">
        <f>Acumulado.!L103</f>
        <v>0</v>
      </c>
      <c r="M46" s="46">
        <f>Acumulado.!M103</f>
        <v>0</v>
      </c>
      <c r="N46" s="46">
        <f>Acumulado.!N103</f>
        <v>0</v>
      </c>
      <c r="O46" s="46">
        <f>Acumulado.!O103</f>
        <v>0</v>
      </c>
      <c r="P46" s="46">
        <f>SUM(B46:O46)</f>
        <v>0</v>
      </c>
    </row>
    <row r="47" spans="1:18" ht="18.75" customHeight="1" x14ac:dyDescent="0.25">
      <c r="A47" s="45" t="s">
        <v>94</v>
      </c>
      <c r="B47" s="46">
        <f t="shared" ref="B47:I47" si="18">SUM(B44:B46)</f>
        <v>0</v>
      </c>
      <c r="C47" s="46"/>
      <c r="D47" s="46">
        <f t="shared" si="18"/>
        <v>0</v>
      </c>
      <c r="E47" s="46"/>
      <c r="F47" s="46">
        <f t="shared" si="18"/>
        <v>0</v>
      </c>
      <c r="G47" s="46">
        <f t="shared" si="18"/>
        <v>0</v>
      </c>
      <c r="H47" s="46">
        <f t="shared" si="18"/>
        <v>0</v>
      </c>
      <c r="I47" s="46">
        <f t="shared" si="18"/>
        <v>0</v>
      </c>
      <c r="J47" s="46"/>
      <c r="K47" s="46">
        <f>SUM(K44:K46)</f>
        <v>0</v>
      </c>
      <c r="L47" s="46">
        <f>SUM(L44:L46)</f>
        <v>0</v>
      </c>
      <c r="M47" s="46">
        <f>SUM(M44:M46)</f>
        <v>0</v>
      </c>
      <c r="N47" s="46">
        <f t="shared" ref="N47" si="19">SUM(N44:N46)</f>
        <v>0</v>
      </c>
      <c r="O47" s="46">
        <f t="shared" ref="O47" si="20">SUM(O44:O46)</f>
        <v>0</v>
      </c>
      <c r="P47" s="46">
        <f>SUM(P44:P46)</f>
        <v>0</v>
      </c>
    </row>
    <row r="50" spans="1:16" x14ac:dyDescent="0.25">
      <c r="A50" s="172" t="s">
        <v>84</v>
      </c>
      <c r="B50" s="55"/>
      <c r="C50" s="55"/>
      <c r="D50" s="56"/>
      <c r="E50" s="56"/>
      <c r="F50" s="57"/>
      <c r="G50" s="58" t="s">
        <v>3</v>
      </c>
      <c r="H50" s="56" t="s">
        <v>3</v>
      </c>
      <c r="I50" s="57"/>
      <c r="J50" s="58"/>
      <c r="K50" s="58" t="s">
        <v>4</v>
      </c>
      <c r="L50" s="175" t="s">
        <v>104</v>
      </c>
      <c r="M50" s="147" t="s">
        <v>5</v>
      </c>
      <c r="N50" s="172" t="s">
        <v>70</v>
      </c>
      <c r="O50" s="172" t="s">
        <v>103</v>
      </c>
      <c r="P50" s="172" t="s">
        <v>7</v>
      </c>
    </row>
    <row r="51" spans="1:16" x14ac:dyDescent="0.25">
      <c r="A51" s="173"/>
      <c r="B51" s="59" t="s">
        <v>8</v>
      </c>
      <c r="C51" s="59"/>
      <c r="D51" s="60" t="s">
        <v>9</v>
      </c>
      <c r="E51" s="60"/>
      <c r="F51" s="61" t="s">
        <v>10</v>
      </c>
      <c r="G51" s="62" t="s">
        <v>11</v>
      </c>
      <c r="H51" s="60" t="s">
        <v>12</v>
      </c>
      <c r="I51" s="61" t="s">
        <v>5</v>
      </c>
      <c r="J51" s="62"/>
      <c r="K51" s="62" t="s">
        <v>13</v>
      </c>
      <c r="L51" s="176"/>
      <c r="M51" s="148" t="s">
        <v>14</v>
      </c>
      <c r="N51" s="173"/>
      <c r="O51" s="173"/>
      <c r="P51" s="173"/>
    </row>
    <row r="52" spans="1:16" x14ac:dyDescent="0.25">
      <c r="A52" s="173"/>
      <c r="B52" s="59" t="s">
        <v>15</v>
      </c>
      <c r="C52" s="59"/>
      <c r="D52" s="60" t="s">
        <v>16</v>
      </c>
      <c r="E52" s="60"/>
      <c r="F52" s="61" t="s">
        <v>11</v>
      </c>
      <c r="G52" s="62" t="s">
        <v>17</v>
      </c>
      <c r="H52" s="60" t="s">
        <v>18</v>
      </c>
      <c r="I52" s="61" t="s">
        <v>19</v>
      </c>
      <c r="J52" s="62"/>
      <c r="K52" s="62" t="s">
        <v>20</v>
      </c>
      <c r="L52" s="176"/>
      <c r="M52" s="148" t="s">
        <v>21</v>
      </c>
      <c r="N52" s="173"/>
      <c r="O52" s="173"/>
      <c r="P52" s="173"/>
    </row>
    <row r="53" spans="1:16" x14ac:dyDescent="0.25">
      <c r="A53" s="173"/>
      <c r="B53" s="59" t="s">
        <v>22</v>
      </c>
      <c r="C53" s="59"/>
      <c r="D53" s="60" t="s">
        <v>23</v>
      </c>
      <c r="E53" s="60"/>
      <c r="F53" s="61" t="s">
        <v>24</v>
      </c>
      <c r="G53" s="62" t="s">
        <v>25</v>
      </c>
      <c r="H53" s="60" t="s">
        <v>26</v>
      </c>
      <c r="I53" s="61" t="s">
        <v>27</v>
      </c>
      <c r="J53" s="62"/>
      <c r="K53" s="62" t="s">
        <v>28</v>
      </c>
      <c r="L53" s="176"/>
      <c r="M53" s="148" t="s">
        <v>11</v>
      </c>
      <c r="N53" s="173"/>
      <c r="O53" s="173"/>
      <c r="P53" s="173"/>
    </row>
    <row r="54" spans="1:16" x14ac:dyDescent="0.25">
      <c r="A54" s="173"/>
      <c r="B54" s="59"/>
      <c r="C54" s="59"/>
      <c r="D54" s="63"/>
      <c r="E54" s="63"/>
      <c r="F54" s="61" t="s">
        <v>29</v>
      </c>
      <c r="G54" s="62" t="s">
        <v>30</v>
      </c>
      <c r="H54" s="60" t="s">
        <v>31</v>
      </c>
      <c r="I54" s="61" t="s">
        <v>32</v>
      </c>
      <c r="J54" s="62"/>
      <c r="K54" s="62" t="s">
        <v>33</v>
      </c>
      <c r="L54" s="176"/>
      <c r="M54" s="148" t="s">
        <v>24</v>
      </c>
      <c r="N54" s="173"/>
      <c r="O54" s="173"/>
      <c r="P54" s="173"/>
    </row>
    <row r="55" spans="1:16" x14ac:dyDescent="0.25">
      <c r="A55" s="174"/>
      <c r="B55" s="64"/>
      <c r="C55" s="64"/>
      <c r="D55" s="65"/>
      <c r="E55" s="65"/>
      <c r="F55" s="66"/>
      <c r="G55" s="67"/>
      <c r="H55" s="65"/>
      <c r="I55" s="66"/>
      <c r="J55" s="67"/>
      <c r="K55" s="68" t="s">
        <v>34</v>
      </c>
      <c r="L55" s="177"/>
      <c r="M55" s="149" t="s">
        <v>29</v>
      </c>
      <c r="N55" s="174"/>
      <c r="O55" s="174"/>
      <c r="P55" s="174"/>
    </row>
    <row r="56" spans="1:16" ht="18.75" customHeight="1" x14ac:dyDescent="0.25">
      <c r="A56" s="45" t="s">
        <v>91</v>
      </c>
      <c r="B56" s="46">
        <f>Acumulado.!B68</f>
        <v>0</v>
      </c>
      <c r="C56" s="46"/>
      <c r="D56" s="46">
        <f>Acumulado.!D68</f>
        <v>0</v>
      </c>
      <c r="E56" s="46"/>
      <c r="F56" s="46">
        <f>Acumulado.!F68</f>
        <v>0</v>
      </c>
      <c r="G56" s="46">
        <f>Acumulado.!G68</f>
        <v>0</v>
      </c>
      <c r="H56" s="46">
        <f>Acumulado.!H68</f>
        <v>0</v>
      </c>
      <c r="I56" s="46">
        <f>Acumulado.!I68</f>
        <v>0</v>
      </c>
      <c r="J56" s="46"/>
      <c r="K56" s="46">
        <f>Acumulado.!K68</f>
        <v>0</v>
      </c>
      <c r="L56" s="46">
        <f>Acumulado.!L68</f>
        <v>0</v>
      </c>
      <c r="M56" s="46">
        <f>Acumulado.!M68</f>
        <v>0</v>
      </c>
      <c r="N56" s="46">
        <f>Acumulado.!N68</f>
        <v>0</v>
      </c>
      <c r="O56" s="46">
        <f>Acumulado.!O68</f>
        <v>0</v>
      </c>
      <c r="P56" s="46">
        <f>SUM(B56:O56)</f>
        <v>0</v>
      </c>
    </row>
    <row r="57" spans="1:16" ht="18.75" customHeight="1" x14ac:dyDescent="0.25">
      <c r="A57" s="45" t="s">
        <v>92</v>
      </c>
      <c r="B57" s="46">
        <f>Acumulado.!B86</f>
        <v>0</v>
      </c>
      <c r="C57" s="46"/>
      <c r="D57" s="46">
        <f>Acumulado.!D86</f>
        <v>0</v>
      </c>
      <c r="E57" s="46"/>
      <c r="F57" s="46">
        <f>Acumulado.!F86</f>
        <v>0</v>
      </c>
      <c r="G57" s="46">
        <f>Acumulado.!G86</f>
        <v>0</v>
      </c>
      <c r="H57" s="46">
        <f>Acumulado.!H86</f>
        <v>0</v>
      </c>
      <c r="I57" s="46">
        <f>Acumulado.!I86</f>
        <v>0</v>
      </c>
      <c r="J57" s="46"/>
      <c r="K57" s="46">
        <f>Acumulado.!K86</f>
        <v>0</v>
      </c>
      <c r="L57" s="46">
        <f>Acumulado.!L86</f>
        <v>0</v>
      </c>
      <c r="M57" s="46">
        <f>Acumulado.!M86</f>
        <v>0</v>
      </c>
      <c r="N57" s="46">
        <f>Acumulado.!N86</f>
        <v>0</v>
      </c>
      <c r="O57" s="46">
        <f>Acumulado.!O86</f>
        <v>0</v>
      </c>
      <c r="P57" s="46">
        <f>SUM(B57:O57)</f>
        <v>0</v>
      </c>
    </row>
    <row r="58" spans="1:16" ht="18.75" customHeight="1" x14ac:dyDescent="0.25">
      <c r="A58" s="45" t="s">
        <v>93</v>
      </c>
      <c r="B58" s="46">
        <f>Acumulado.!B104</f>
        <v>0</v>
      </c>
      <c r="C58" s="46"/>
      <c r="D58" s="46">
        <f>Acumulado.!D104</f>
        <v>0</v>
      </c>
      <c r="E58" s="46"/>
      <c r="F58" s="46">
        <f>Acumulado.!F104</f>
        <v>0</v>
      </c>
      <c r="G58" s="46">
        <f>Acumulado.!G104</f>
        <v>0</v>
      </c>
      <c r="H58" s="46">
        <f>Acumulado.!H104</f>
        <v>0</v>
      </c>
      <c r="I58" s="46">
        <f>Acumulado.!I104</f>
        <v>0</v>
      </c>
      <c r="J58" s="46"/>
      <c r="K58" s="46">
        <f>Acumulado.!K104</f>
        <v>0</v>
      </c>
      <c r="L58" s="46">
        <f>Acumulado.!L104</f>
        <v>0</v>
      </c>
      <c r="M58" s="46">
        <f>Acumulado.!M104</f>
        <v>0</v>
      </c>
      <c r="N58" s="46">
        <f>Acumulado.!N104</f>
        <v>0</v>
      </c>
      <c r="O58" s="46">
        <f>Acumulado.!O104</f>
        <v>0</v>
      </c>
      <c r="P58" s="46">
        <f>SUM(B58:O58)</f>
        <v>0</v>
      </c>
    </row>
    <row r="59" spans="1:16" ht="18.75" customHeight="1" x14ac:dyDescent="0.25">
      <c r="A59" s="45" t="s">
        <v>94</v>
      </c>
      <c r="B59" s="46">
        <f t="shared" ref="B59:I59" si="21">SUM(B56:B58)</f>
        <v>0</v>
      </c>
      <c r="C59" s="46"/>
      <c r="D59" s="46">
        <f t="shared" si="21"/>
        <v>0</v>
      </c>
      <c r="E59" s="46"/>
      <c r="F59" s="46">
        <f t="shared" si="21"/>
        <v>0</v>
      </c>
      <c r="G59" s="46">
        <f t="shared" si="21"/>
        <v>0</v>
      </c>
      <c r="H59" s="46">
        <f t="shared" si="21"/>
        <v>0</v>
      </c>
      <c r="I59" s="46">
        <f t="shared" si="21"/>
        <v>0</v>
      </c>
      <c r="J59" s="46"/>
      <c r="K59" s="46">
        <f>SUM(K56:K58)</f>
        <v>0</v>
      </c>
      <c r="L59" s="46">
        <f>SUM(L56:L58)</f>
        <v>0</v>
      </c>
      <c r="M59" s="46">
        <f>SUM(M56:M58)</f>
        <v>0</v>
      </c>
      <c r="N59" s="46">
        <f t="shared" ref="N59" si="22">SUM(N56:N58)</f>
        <v>0</v>
      </c>
      <c r="O59" s="46">
        <f t="shared" ref="O59" si="23">SUM(O56:O58)</f>
        <v>0</v>
      </c>
      <c r="P59" s="46">
        <f>SUM(P56:P58)</f>
        <v>0</v>
      </c>
    </row>
    <row r="62" spans="1:16" x14ac:dyDescent="0.25">
      <c r="A62" s="172" t="s">
        <v>85</v>
      </c>
      <c r="B62" s="55"/>
      <c r="C62" s="55"/>
      <c r="D62" s="56"/>
      <c r="E62" s="56"/>
      <c r="F62" s="57"/>
      <c r="G62" s="58" t="s">
        <v>3</v>
      </c>
      <c r="H62" s="56" t="s">
        <v>3</v>
      </c>
      <c r="I62" s="57"/>
      <c r="J62" s="58"/>
      <c r="K62" s="58" t="s">
        <v>4</v>
      </c>
      <c r="L62" s="175" t="s">
        <v>104</v>
      </c>
      <c r="M62" s="147" t="s">
        <v>5</v>
      </c>
      <c r="N62" s="172" t="s">
        <v>70</v>
      </c>
      <c r="O62" s="172" t="s">
        <v>103</v>
      </c>
      <c r="P62" s="172" t="s">
        <v>7</v>
      </c>
    </row>
    <row r="63" spans="1:16" x14ac:dyDescent="0.25">
      <c r="A63" s="173"/>
      <c r="B63" s="59" t="s">
        <v>8</v>
      </c>
      <c r="C63" s="59"/>
      <c r="D63" s="60" t="s">
        <v>9</v>
      </c>
      <c r="E63" s="60"/>
      <c r="F63" s="61" t="s">
        <v>10</v>
      </c>
      <c r="G63" s="62" t="s">
        <v>11</v>
      </c>
      <c r="H63" s="60" t="s">
        <v>12</v>
      </c>
      <c r="I63" s="61" t="s">
        <v>5</v>
      </c>
      <c r="J63" s="62"/>
      <c r="K63" s="62" t="s">
        <v>13</v>
      </c>
      <c r="L63" s="176"/>
      <c r="M63" s="148" t="s">
        <v>14</v>
      </c>
      <c r="N63" s="173"/>
      <c r="O63" s="173"/>
      <c r="P63" s="173"/>
    </row>
    <row r="64" spans="1:16" x14ac:dyDescent="0.25">
      <c r="A64" s="173"/>
      <c r="B64" s="59" t="s">
        <v>15</v>
      </c>
      <c r="C64" s="59"/>
      <c r="D64" s="60" t="s">
        <v>16</v>
      </c>
      <c r="E64" s="60"/>
      <c r="F64" s="61" t="s">
        <v>11</v>
      </c>
      <c r="G64" s="62" t="s">
        <v>17</v>
      </c>
      <c r="H64" s="60" t="s">
        <v>18</v>
      </c>
      <c r="I64" s="61" t="s">
        <v>19</v>
      </c>
      <c r="J64" s="62"/>
      <c r="K64" s="62" t="s">
        <v>20</v>
      </c>
      <c r="L64" s="176"/>
      <c r="M64" s="148" t="s">
        <v>21</v>
      </c>
      <c r="N64" s="173"/>
      <c r="O64" s="173"/>
      <c r="P64" s="173"/>
    </row>
    <row r="65" spans="1:16" x14ac:dyDescent="0.25">
      <c r="A65" s="173"/>
      <c r="B65" s="59" t="s">
        <v>22</v>
      </c>
      <c r="C65" s="59"/>
      <c r="D65" s="60" t="s">
        <v>23</v>
      </c>
      <c r="E65" s="60"/>
      <c r="F65" s="61" t="s">
        <v>24</v>
      </c>
      <c r="G65" s="62" t="s">
        <v>25</v>
      </c>
      <c r="H65" s="60" t="s">
        <v>26</v>
      </c>
      <c r="I65" s="61" t="s">
        <v>27</v>
      </c>
      <c r="J65" s="62"/>
      <c r="K65" s="62" t="s">
        <v>28</v>
      </c>
      <c r="L65" s="176"/>
      <c r="M65" s="148" t="s">
        <v>11</v>
      </c>
      <c r="N65" s="173"/>
      <c r="O65" s="173"/>
      <c r="P65" s="173"/>
    </row>
    <row r="66" spans="1:16" x14ac:dyDescent="0.25">
      <c r="A66" s="173"/>
      <c r="B66" s="59"/>
      <c r="C66" s="59"/>
      <c r="D66" s="63"/>
      <c r="E66" s="63"/>
      <c r="F66" s="61" t="s">
        <v>29</v>
      </c>
      <c r="G66" s="62" t="s">
        <v>30</v>
      </c>
      <c r="H66" s="60" t="s">
        <v>31</v>
      </c>
      <c r="I66" s="61" t="s">
        <v>32</v>
      </c>
      <c r="J66" s="62"/>
      <c r="K66" s="62" t="s">
        <v>33</v>
      </c>
      <c r="L66" s="176"/>
      <c r="M66" s="148" t="s">
        <v>24</v>
      </c>
      <c r="N66" s="173"/>
      <c r="O66" s="173"/>
      <c r="P66" s="173"/>
    </row>
    <row r="67" spans="1:16" x14ac:dyDescent="0.25">
      <c r="A67" s="174"/>
      <c r="B67" s="64"/>
      <c r="C67" s="64"/>
      <c r="D67" s="65"/>
      <c r="E67" s="65"/>
      <c r="F67" s="66"/>
      <c r="G67" s="67"/>
      <c r="H67" s="65"/>
      <c r="I67" s="66"/>
      <c r="J67" s="67"/>
      <c r="K67" s="68" t="s">
        <v>34</v>
      </c>
      <c r="L67" s="177"/>
      <c r="M67" s="149" t="s">
        <v>29</v>
      </c>
      <c r="N67" s="174"/>
      <c r="O67" s="174"/>
      <c r="P67" s="174"/>
    </row>
    <row r="68" spans="1:16" ht="18.75" customHeight="1" x14ac:dyDescent="0.25">
      <c r="A68" s="45" t="s">
        <v>91</v>
      </c>
      <c r="B68" s="46">
        <f>Acumulado.!B69</f>
        <v>0</v>
      </c>
      <c r="C68" s="46"/>
      <c r="D68" s="46">
        <f>Acumulado.!D69</f>
        <v>0</v>
      </c>
      <c r="E68" s="46"/>
      <c r="F68" s="46">
        <f>Acumulado.!F69</f>
        <v>0</v>
      </c>
      <c r="G68" s="46">
        <f>Acumulado.!G69</f>
        <v>0</v>
      </c>
      <c r="H68" s="46">
        <f>Acumulado.!H69</f>
        <v>0</v>
      </c>
      <c r="I68" s="46">
        <f>Acumulado.!I69</f>
        <v>0</v>
      </c>
      <c r="J68" s="46"/>
      <c r="K68" s="46">
        <f>Acumulado.!K69</f>
        <v>0</v>
      </c>
      <c r="L68" s="46">
        <f>Acumulado.!L69</f>
        <v>0</v>
      </c>
      <c r="M68" s="46">
        <f>Acumulado.!M69</f>
        <v>0</v>
      </c>
      <c r="N68" s="46">
        <f>Acumulado.!N69</f>
        <v>0</v>
      </c>
      <c r="O68" s="46">
        <f>Acumulado.!O69</f>
        <v>0</v>
      </c>
      <c r="P68" s="46">
        <f>SUM(B68:O68)</f>
        <v>0</v>
      </c>
    </row>
    <row r="69" spans="1:16" ht="18.75" customHeight="1" x14ac:dyDescent="0.25">
      <c r="A69" s="45" t="s">
        <v>92</v>
      </c>
      <c r="B69" s="46">
        <f>Acumulado.!B87</f>
        <v>0</v>
      </c>
      <c r="C69" s="46"/>
      <c r="D69" s="46">
        <f>Acumulado.!D87</f>
        <v>0</v>
      </c>
      <c r="E69" s="46"/>
      <c r="F69" s="46">
        <f>Acumulado.!F87</f>
        <v>0</v>
      </c>
      <c r="G69" s="46">
        <f>Acumulado.!G87</f>
        <v>0</v>
      </c>
      <c r="H69" s="46">
        <f>Acumulado.!H87</f>
        <v>0</v>
      </c>
      <c r="I69" s="46">
        <f>Acumulado.!I87</f>
        <v>0</v>
      </c>
      <c r="J69" s="46"/>
      <c r="K69" s="46">
        <f>Acumulado.!K87</f>
        <v>0</v>
      </c>
      <c r="L69" s="46">
        <f>Acumulado.!L87</f>
        <v>0</v>
      </c>
      <c r="M69" s="46">
        <f>Acumulado.!M87</f>
        <v>0</v>
      </c>
      <c r="N69" s="46">
        <f>Acumulado.!N87</f>
        <v>0</v>
      </c>
      <c r="O69" s="46">
        <f>Acumulado.!O87</f>
        <v>0</v>
      </c>
      <c r="P69" s="46">
        <f>SUM(B69:O69)</f>
        <v>0</v>
      </c>
    </row>
    <row r="70" spans="1:16" ht="18.75" customHeight="1" x14ac:dyDescent="0.25">
      <c r="A70" s="45" t="s">
        <v>93</v>
      </c>
      <c r="B70" s="46">
        <f>Acumulado.!B105</f>
        <v>0</v>
      </c>
      <c r="C70" s="46"/>
      <c r="D70" s="46">
        <f>Acumulado.!D105</f>
        <v>0</v>
      </c>
      <c r="E70" s="46"/>
      <c r="F70" s="46">
        <f>Acumulado.!F105</f>
        <v>0</v>
      </c>
      <c r="G70" s="46">
        <f>Acumulado.!G105</f>
        <v>0</v>
      </c>
      <c r="H70" s="46">
        <f>Acumulado.!H105</f>
        <v>0</v>
      </c>
      <c r="I70" s="46">
        <f>Acumulado.!I105</f>
        <v>0</v>
      </c>
      <c r="J70" s="46"/>
      <c r="K70" s="46">
        <f>Acumulado.!K105</f>
        <v>0</v>
      </c>
      <c r="L70" s="46">
        <f>Acumulado.!L105</f>
        <v>0</v>
      </c>
      <c r="M70" s="46">
        <f>Acumulado.!M105</f>
        <v>0</v>
      </c>
      <c r="N70" s="46">
        <f>Acumulado.!N105</f>
        <v>0</v>
      </c>
      <c r="O70" s="46">
        <f>Acumulado.!O105</f>
        <v>0</v>
      </c>
      <c r="P70" s="46">
        <f>SUM(B70:O70)</f>
        <v>0</v>
      </c>
    </row>
    <row r="71" spans="1:16" ht="18.75" customHeight="1" x14ac:dyDescent="0.25">
      <c r="A71" s="45" t="s">
        <v>94</v>
      </c>
      <c r="B71" s="46">
        <f t="shared" ref="B71:I71" si="24">SUM(B68:B70)</f>
        <v>0</v>
      </c>
      <c r="C71" s="46"/>
      <c r="D71" s="46">
        <f t="shared" si="24"/>
        <v>0</v>
      </c>
      <c r="E71" s="46"/>
      <c r="F71" s="46">
        <f t="shared" si="24"/>
        <v>0</v>
      </c>
      <c r="G71" s="46">
        <f t="shared" si="24"/>
        <v>0</v>
      </c>
      <c r="H71" s="46">
        <f t="shared" si="24"/>
        <v>0</v>
      </c>
      <c r="I71" s="46">
        <f t="shared" si="24"/>
        <v>0</v>
      </c>
      <c r="J71" s="46"/>
      <c r="K71" s="46">
        <f>SUM(K68:K70)</f>
        <v>0</v>
      </c>
      <c r="L71" s="46">
        <f>SUM(L68:L70)</f>
        <v>0</v>
      </c>
      <c r="M71" s="46">
        <f>SUM(M68:M70)</f>
        <v>0</v>
      </c>
      <c r="N71" s="46">
        <f t="shared" ref="N71" si="25">SUM(N68:N70)</f>
        <v>0</v>
      </c>
      <c r="O71" s="46">
        <f t="shared" ref="O71" si="26">SUM(O68:O70)</f>
        <v>0</v>
      </c>
      <c r="P71" s="46">
        <f>SUM(P68:P70)</f>
        <v>0</v>
      </c>
    </row>
    <row r="74" spans="1:16" x14ac:dyDescent="0.25">
      <c r="A74" s="172" t="s">
        <v>86</v>
      </c>
      <c r="B74" s="55"/>
      <c r="C74" s="55"/>
      <c r="D74" s="56"/>
      <c r="E74" s="56"/>
      <c r="F74" s="57"/>
      <c r="G74" s="58" t="s">
        <v>3</v>
      </c>
      <c r="H74" s="56" t="s">
        <v>3</v>
      </c>
      <c r="I74" s="57"/>
      <c r="J74" s="58"/>
      <c r="K74" s="58" t="s">
        <v>4</v>
      </c>
      <c r="L74" s="175" t="s">
        <v>104</v>
      </c>
      <c r="M74" s="147" t="s">
        <v>5</v>
      </c>
      <c r="N74" s="172" t="s">
        <v>70</v>
      </c>
      <c r="O74" s="172" t="s">
        <v>103</v>
      </c>
      <c r="P74" s="172" t="s">
        <v>7</v>
      </c>
    </row>
    <row r="75" spans="1:16" x14ac:dyDescent="0.25">
      <c r="A75" s="173"/>
      <c r="B75" s="59" t="s">
        <v>8</v>
      </c>
      <c r="C75" s="59"/>
      <c r="D75" s="60" t="s">
        <v>9</v>
      </c>
      <c r="E75" s="60"/>
      <c r="F75" s="61" t="s">
        <v>10</v>
      </c>
      <c r="G75" s="62" t="s">
        <v>11</v>
      </c>
      <c r="H75" s="60" t="s">
        <v>12</v>
      </c>
      <c r="I75" s="61" t="s">
        <v>5</v>
      </c>
      <c r="J75" s="62"/>
      <c r="K75" s="62" t="s">
        <v>13</v>
      </c>
      <c r="L75" s="176"/>
      <c r="M75" s="148" t="s">
        <v>14</v>
      </c>
      <c r="N75" s="173"/>
      <c r="O75" s="173"/>
      <c r="P75" s="173"/>
    </row>
    <row r="76" spans="1:16" x14ac:dyDescent="0.25">
      <c r="A76" s="173"/>
      <c r="B76" s="59" t="s">
        <v>15</v>
      </c>
      <c r="C76" s="59"/>
      <c r="D76" s="60" t="s">
        <v>16</v>
      </c>
      <c r="E76" s="60"/>
      <c r="F76" s="61" t="s">
        <v>11</v>
      </c>
      <c r="G76" s="62" t="s">
        <v>17</v>
      </c>
      <c r="H76" s="60" t="s">
        <v>18</v>
      </c>
      <c r="I76" s="61" t="s">
        <v>19</v>
      </c>
      <c r="J76" s="62"/>
      <c r="K76" s="62" t="s">
        <v>20</v>
      </c>
      <c r="L76" s="176"/>
      <c r="M76" s="148" t="s">
        <v>21</v>
      </c>
      <c r="N76" s="173"/>
      <c r="O76" s="173"/>
      <c r="P76" s="173"/>
    </row>
    <row r="77" spans="1:16" x14ac:dyDescent="0.25">
      <c r="A77" s="173"/>
      <c r="B77" s="59" t="s">
        <v>22</v>
      </c>
      <c r="C77" s="59"/>
      <c r="D77" s="60" t="s">
        <v>23</v>
      </c>
      <c r="E77" s="60"/>
      <c r="F77" s="61" t="s">
        <v>24</v>
      </c>
      <c r="G77" s="62" t="s">
        <v>25</v>
      </c>
      <c r="H77" s="60" t="s">
        <v>26</v>
      </c>
      <c r="I77" s="61" t="s">
        <v>27</v>
      </c>
      <c r="J77" s="62"/>
      <c r="K77" s="62" t="s">
        <v>28</v>
      </c>
      <c r="L77" s="176"/>
      <c r="M77" s="148" t="s">
        <v>11</v>
      </c>
      <c r="N77" s="173"/>
      <c r="O77" s="173"/>
      <c r="P77" s="173"/>
    </row>
    <row r="78" spans="1:16" x14ac:dyDescent="0.25">
      <c r="A78" s="173"/>
      <c r="B78" s="59"/>
      <c r="C78" s="59"/>
      <c r="D78" s="63"/>
      <c r="E78" s="63"/>
      <c r="F78" s="61" t="s">
        <v>29</v>
      </c>
      <c r="G78" s="62" t="s">
        <v>30</v>
      </c>
      <c r="H78" s="60" t="s">
        <v>31</v>
      </c>
      <c r="I78" s="61" t="s">
        <v>32</v>
      </c>
      <c r="J78" s="62"/>
      <c r="K78" s="62" t="s">
        <v>33</v>
      </c>
      <c r="L78" s="176"/>
      <c r="M78" s="148" t="s">
        <v>24</v>
      </c>
      <c r="N78" s="173"/>
      <c r="O78" s="173"/>
      <c r="P78" s="173"/>
    </row>
    <row r="79" spans="1:16" x14ac:dyDescent="0.25">
      <c r="A79" s="174"/>
      <c r="B79" s="64"/>
      <c r="C79" s="64"/>
      <c r="D79" s="65"/>
      <c r="E79" s="65"/>
      <c r="F79" s="66"/>
      <c r="G79" s="67"/>
      <c r="H79" s="65"/>
      <c r="I79" s="66"/>
      <c r="J79" s="67"/>
      <c r="K79" s="68" t="s">
        <v>34</v>
      </c>
      <c r="L79" s="177"/>
      <c r="M79" s="149" t="s">
        <v>29</v>
      </c>
      <c r="N79" s="174"/>
      <c r="O79" s="174"/>
      <c r="P79" s="174"/>
    </row>
    <row r="80" spans="1:16" ht="18.75" customHeight="1" x14ac:dyDescent="0.25">
      <c r="A80" s="45" t="s">
        <v>91</v>
      </c>
      <c r="B80" s="46">
        <f>Acumulado.!B70</f>
        <v>0</v>
      </c>
      <c r="C80" s="46"/>
      <c r="D80" s="46">
        <f>Acumulado.!D70</f>
        <v>0</v>
      </c>
      <c r="E80" s="46"/>
      <c r="F80" s="46">
        <f>Acumulado.!F70</f>
        <v>0</v>
      </c>
      <c r="G80" s="46">
        <f>Acumulado.!G70</f>
        <v>0</v>
      </c>
      <c r="H80" s="46">
        <f>Acumulado.!H70</f>
        <v>0</v>
      </c>
      <c r="I80" s="46">
        <f>Acumulado.!I70</f>
        <v>0</v>
      </c>
      <c r="J80" s="46"/>
      <c r="K80" s="46">
        <f>Acumulado.!K70</f>
        <v>0</v>
      </c>
      <c r="L80" s="46">
        <f>Acumulado.!L70</f>
        <v>0</v>
      </c>
      <c r="M80" s="46">
        <f>Acumulado.!M70</f>
        <v>0</v>
      </c>
      <c r="N80" s="46">
        <f>Acumulado.!N70</f>
        <v>0</v>
      </c>
      <c r="O80" s="46">
        <f>Acumulado.!O70</f>
        <v>0</v>
      </c>
      <c r="P80" s="46">
        <f>SUM(B80:O80)</f>
        <v>0</v>
      </c>
    </row>
    <row r="81" spans="1:16" ht="18.75" customHeight="1" x14ac:dyDescent="0.25">
      <c r="A81" s="45" t="s">
        <v>92</v>
      </c>
      <c r="B81" s="46">
        <f>Acumulado.!B88</f>
        <v>0</v>
      </c>
      <c r="C81" s="46"/>
      <c r="D81" s="46">
        <f>Acumulado.!D88</f>
        <v>0</v>
      </c>
      <c r="E81" s="46"/>
      <c r="F81" s="46">
        <f>Acumulado.!F88</f>
        <v>0</v>
      </c>
      <c r="G81" s="46">
        <f>Acumulado.!G88</f>
        <v>0</v>
      </c>
      <c r="H81" s="46">
        <f>Acumulado.!H88</f>
        <v>0</v>
      </c>
      <c r="I81" s="46">
        <f>Acumulado.!I88</f>
        <v>0</v>
      </c>
      <c r="J81" s="46"/>
      <c r="K81" s="46">
        <f>Acumulado.!K88</f>
        <v>0</v>
      </c>
      <c r="L81" s="46">
        <f>Acumulado.!L88</f>
        <v>0</v>
      </c>
      <c r="M81" s="46">
        <f>Acumulado.!M88</f>
        <v>0</v>
      </c>
      <c r="N81" s="46">
        <f>Acumulado.!N88</f>
        <v>0</v>
      </c>
      <c r="O81" s="46">
        <f>Acumulado.!O88</f>
        <v>0</v>
      </c>
      <c r="P81" s="46">
        <f>SUM(B81:O81)</f>
        <v>0</v>
      </c>
    </row>
    <row r="82" spans="1:16" ht="18.75" customHeight="1" x14ac:dyDescent="0.25">
      <c r="A82" s="45" t="s">
        <v>93</v>
      </c>
      <c r="B82" s="46">
        <f>Acumulado.!B106</f>
        <v>0</v>
      </c>
      <c r="C82" s="46"/>
      <c r="D82" s="46">
        <f>Acumulado.!D106</f>
        <v>0</v>
      </c>
      <c r="E82" s="46"/>
      <c r="F82" s="46">
        <f>Acumulado.!F106</f>
        <v>0</v>
      </c>
      <c r="G82" s="46">
        <f>Acumulado.!G106</f>
        <v>0</v>
      </c>
      <c r="H82" s="46">
        <f>Acumulado.!H106</f>
        <v>0</v>
      </c>
      <c r="I82" s="46">
        <f>Acumulado.!I106</f>
        <v>0</v>
      </c>
      <c r="J82" s="46"/>
      <c r="K82" s="46">
        <f>Acumulado.!K106</f>
        <v>0</v>
      </c>
      <c r="L82" s="46">
        <f>Acumulado.!L106</f>
        <v>0</v>
      </c>
      <c r="M82" s="46">
        <f>Acumulado.!M106</f>
        <v>0</v>
      </c>
      <c r="N82" s="46">
        <f>Acumulado.!N106</f>
        <v>0</v>
      </c>
      <c r="O82" s="46">
        <f>Acumulado.!O106</f>
        <v>0</v>
      </c>
      <c r="P82" s="46">
        <f>SUM(B82:O82)</f>
        <v>0</v>
      </c>
    </row>
    <row r="83" spans="1:16" ht="18.75" customHeight="1" x14ac:dyDescent="0.25">
      <c r="A83" s="45" t="s">
        <v>94</v>
      </c>
      <c r="B83" s="46">
        <f t="shared" ref="B83:I83" si="27">SUM(B80:B82)</f>
        <v>0</v>
      </c>
      <c r="C83" s="46"/>
      <c r="D83" s="46">
        <f t="shared" si="27"/>
        <v>0</v>
      </c>
      <c r="E83" s="46"/>
      <c r="F83" s="46">
        <f t="shared" si="27"/>
        <v>0</v>
      </c>
      <c r="G83" s="46">
        <f t="shared" si="27"/>
        <v>0</v>
      </c>
      <c r="H83" s="46">
        <f t="shared" si="27"/>
        <v>0</v>
      </c>
      <c r="I83" s="46">
        <f t="shared" si="27"/>
        <v>0</v>
      </c>
      <c r="J83" s="46"/>
      <c r="K83" s="46">
        <f>SUM(K80:K82)</f>
        <v>0</v>
      </c>
      <c r="L83" s="46">
        <f>SUM(L80:L82)</f>
        <v>0</v>
      </c>
      <c r="M83" s="46">
        <f>SUM(M80:M82)</f>
        <v>0</v>
      </c>
      <c r="N83" s="46">
        <f t="shared" ref="N83" si="28">SUM(N80:N82)</f>
        <v>0</v>
      </c>
      <c r="O83" s="46">
        <f t="shared" ref="O83" si="29">SUM(O80:O82)</f>
        <v>0</v>
      </c>
      <c r="P83" s="46">
        <f>SUM(P80:P82)</f>
        <v>0</v>
      </c>
    </row>
  </sheetData>
  <mergeCells count="33">
    <mergeCell ref="N62:N67"/>
    <mergeCell ref="N74:N79"/>
    <mergeCell ref="O26:O31"/>
    <mergeCell ref="L26:L31"/>
    <mergeCell ref="L38:L43"/>
    <mergeCell ref="L50:L55"/>
    <mergeCell ref="L62:L67"/>
    <mergeCell ref="L74:L79"/>
    <mergeCell ref="O62:O67"/>
    <mergeCell ref="O74:O79"/>
    <mergeCell ref="N9:N14"/>
    <mergeCell ref="O9:O14"/>
    <mergeCell ref="N26:N31"/>
    <mergeCell ref="N38:N43"/>
    <mergeCell ref="N50:N55"/>
    <mergeCell ref="O38:O43"/>
    <mergeCell ref="O50:O55"/>
    <mergeCell ref="A5:P5"/>
    <mergeCell ref="A6:P6"/>
    <mergeCell ref="A7:P7"/>
    <mergeCell ref="P9:P14"/>
    <mergeCell ref="A74:A79"/>
    <mergeCell ref="A9:A14"/>
    <mergeCell ref="A26:A31"/>
    <mergeCell ref="A38:A43"/>
    <mergeCell ref="A50:A55"/>
    <mergeCell ref="A62:A67"/>
    <mergeCell ref="P62:P67"/>
    <mergeCell ref="P74:P79"/>
    <mergeCell ref="P26:P31"/>
    <mergeCell ref="P38:P43"/>
    <mergeCell ref="P50:P55"/>
    <mergeCell ref="L9:L14"/>
  </mergeCells>
  <pageMargins left="0.87" right="0.12" top="0.34" bottom="0.12" header="0.12" footer="0.3"/>
  <pageSetup scale="46" fitToWidth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5:AA90"/>
  <sheetViews>
    <sheetView workbookViewId="0"/>
  </sheetViews>
  <sheetFormatPr baseColWidth="10" defaultColWidth="11.42578125" defaultRowHeight="15" x14ac:dyDescent="0.25"/>
  <cols>
    <col min="1" max="1" width="29.5703125" style="44" customWidth="1"/>
    <col min="2" max="2" width="19.85546875" style="44" bestFit="1" customWidth="1"/>
    <col min="3" max="3" width="19.85546875" style="44" customWidth="1"/>
    <col min="4" max="4" width="16" style="44" bestFit="1" customWidth="1"/>
    <col min="5" max="5" width="18.28515625" style="44" customWidth="1"/>
    <col min="6" max="6" width="15.5703125" style="44" bestFit="1" customWidth="1"/>
    <col min="7" max="7" width="13.85546875" style="44" bestFit="1" customWidth="1"/>
    <col min="8" max="9" width="16.28515625" style="44" bestFit="1" customWidth="1"/>
    <col min="10" max="10" width="21.42578125" style="44" customWidth="1"/>
    <col min="11" max="11" width="17.42578125" style="44" bestFit="1" customWidth="1"/>
    <col min="12" max="12" width="17.42578125" style="44" customWidth="1"/>
    <col min="13" max="13" width="17.7109375" style="44" bestFit="1" customWidth="1"/>
    <col min="14" max="14" width="21.5703125" style="44" customWidth="1"/>
    <col min="15" max="15" width="22.5703125" style="44" customWidth="1"/>
    <col min="16" max="16" width="16.42578125" style="44" customWidth="1"/>
    <col min="17" max="17" width="13.140625" style="44" bestFit="1" customWidth="1"/>
    <col min="18" max="20" width="14.7109375" style="44" bestFit="1" customWidth="1"/>
    <col min="21" max="21" width="10.28515625" style="44" bestFit="1" customWidth="1"/>
    <col min="22" max="22" width="12.85546875" style="44" bestFit="1" customWidth="1"/>
    <col min="23" max="24" width="12.7109375" style="44" bestFit="1" customWidth="1"/>
    <col min="25" max="25" width="11.5703125" style="44" bestFit="1" customWidth="1"/>
    <col min="26" max="26" width="13.7109375" style="44" bestFit="1" customWidth="1"/>
    <col min="27" max="27" width="14.85546875" style="44" bestFit="1" customWidth="1"/>
    <col min="28" max="240" width="11.42578125" style="44"/>
    <col min="241" max="241" width="19" style="44" customWidth="1"/>
    <col min="242" max="242" width="11.28515625" style="44" customWidth="1"/>
    <col min="243" max="243" width="11.140625" style="44" customWidth="1"/>
    <col min="244" max="244" width="11" style="44" customWidth="1"/>
    <col min="245" max="245" width="11.7109375" style="44" customWidth="1"/>
    <col min="246" max="246" width="10.5703125" style="44" customWidth="1"/>
    <col min="247" max="247" width="10.140625" style="44" customWidth="1"/>
    <col min="248" max="496" width="11.42578125" style="44"/>
    <col min="497" max="497" width="19" style="44" customWidth="1"/>
    <col min="498" max="498" width="11.28515625" style="44" customWidth="1"/>
    <col min="499" max="499" width="11.140625" style="44" customWidth="1"/>
    <col min="500" max="500" width="11" style="44" customWidth="1"/>
    <col min="501" max="501" width="11.7109375" style="44" customWidth="1"/>
    <col min="502" max="502" width="10.5703125" style="44" customWidth="1"/>
    <col min="503" max="503" width="10.140625" style="44" customWidth="1"/>
    <col min="504" max="752" width="11.42578125" style="44"/>
    <col min="753" max="753" width="19" style="44" customWidth="1"/>
    <col min="754" max="754" width="11.28515625" style="44" customWidth="1"/>
    <col min="755" max="755" width="11.140625" style="44" customWidth="1"/>
    <col min="756" max="756" width="11" style="44" customWidth="1"/>
    <col min="757" max="757" width="11.7109375" style="44" customWidth="1"/>
    <col min="758" max="758" width="10.5703125" style="44" customWidth="1"/>
    <col min="759" max="759" width="10.140625" style="44" customWidth="1"/>
    <col min="760" max="1008" width="11.42578125" style="44"/>
    <col min="1009" max="1009" width="19" style="44" customWidth="1"/>
    <col min="1010" max="1010" width="11.28515625" style="44" customWidth="1"/>
    <col min="1011" max="1011" width="11.140625" style="44" customWidth="1"/>
    <col min="1012" max="1012" width="11" style="44" customWidth="1"/>
    <col min="1013" max="1013" width="11.7109375" style="44" customWidth="1"/>
    <col min="1014" max="1014" width="10.5703125" style="44" customWidth="1"/>
    <col min="1015" max="1015" width="10.140625" style="44" customWidth="1"/>
    <col min="1016" max="1264" width="11.42578125" style="44"/>
    <col min="1265" max="1265" width="19" style="44" customWidth="1"/>
    <col min="1266" max="1266" width="11.28515625" style="44" customWidth="1"/>
    <col min="1267" max="1267" width="11.140625" style="44" customWidth="1"/>
    <col min="1268" max="1268" width="11" style="44" customWidth="1"/>
    <col min="1269" max="1269" width="11.7109375" style="44" customWidth="1"/>
    <col min="1270" max="1270" width="10.5703125" style="44" customWidth="1"/>
    <col min="1271" max="1271" width="10.140625" style="44" customWidth="1"/>
    <col min="1272" max="1520" width="11.42578125" style="44"/>
    <col min="1521" max="1521" width="19" style="44" customWidth="1"/>
    <col min="1522" max="1522" width="11.28515625" style="44" customWidth="1"/>
    <col min="1523" max="1523" width="11.140625" style="44" customWidth="1"/>
    <col min="1524" max="1524" width="11" style="44" customWidth="1"/>
    <col min="1525" max="1525" width="11.7109375" style="44" customWidth="1"/>
    <col min="1526" max="1526" width="10.5703125" style="44" customWidth="1"/>
    <col min="1527" max="1527" width="10.140625" style="44" customWidth="1"/>
    <col min="1528" max="1776" width="11.42578125" style="44"/>
    <col min="1777" max="1777" width="19" style="44" customWidth="1"/>
    <col min="1778" max="1778" width="11.28515625" style="44" customWidth="1"/>
    <col min="1779" max="1779" width="11.140625" style="44" customWidth="1"/>
    <col min="1780" max="1780" width="11" style="44" customWidth="1"/>
    <col min="1781" max="1781" width="11.7109375" style="44" customWidth="1"/>
    <col min="1782" max="1782" width="10.5703125" style="44" customWidth="1"/>
    <col min="1783" max="1783" width="10.140625" style="44" customWidth="1"/>
    <col min="1784" max="2032" width="11.42578125" style="44"/>
    <col min="2033" max="2033" width="19" style="44" customWidth="1"/>
    <col min="2034" max="2034" width="11.28515625" style="44" customWidth="1"/>
    <col min="2035" max="2035" width="11.140625" style="44" customWidth="1"/>
    <col min="2036" max="2036" width="11" style="44" customWidth="1"/>
    <col min="2037" max="2037" width="11.7109375" style="44" customWidth="1"/>
    <col min="2038" max="2038" width="10.5703125" style="44" customWidth="1"/>
    <col min="2039" max="2039" width="10.140625" style="44" customWidth="1"/>
    <col min="2040" max="2288" width="11.42578125" style="44"/>
    <col min="2289" max="2289" width="19" style="44" customWidth="1"/>
    <col min="2290" max="2290" width="11.28515625" style="44" customWidth="1"/>
    <col min="2291" max="2291" width="11.140625" style="44" customWidth="1"/>
    <col min="2292" max="2292" width="11" style="44" customWidth="1"/>
    <col min="2293" max="2293" width="11.7109375" style="44" customWidth="1"/>
    <col min="2294" max="2294" width="10.5703125" style="44" customWidth="1"/>
    <col min="2295" max="2295" width="10.140625" style="44" customWidth="1"/>
    <col min="2296" max="2544" width="11.42578125" style="44"/>
    <col min="2545" max="2545" width="19" style="44" customWidth="1"/>
    <col min="2546" max="2546" width="11.28515625" style="44" customWidth="1"/>
    <col min="2547" max="2547" width="11.140625" style="44" customWidth="1"/>
    <col min="2548" max="2548" width="11" style="44" customWidth="1"/>
    <col min="2549" max="2549" width="11.7109375" style="44" customWidth="1"/>
    <col min="2550" max="2550" width="10.5703125" style="44" customWidth="1"/>
    <col min="2551" max="2551" width="10.140625" style="44" customWidth="1"/>
    <col min="2552" max="2800" width="11.42578125" style="44"/>
    <col min="2801" max="2801" width="19" style="44" customWidth="1"/>
    <col min="2802" max="2802" width="11.28515625" style="44" customWidth="1"/>
    <col min="2803" max="2803" width="11.140625" style="44" customWidth="1"/>
    <col min="2804" max="2804" width="11" style="44" customWidth="1"/>
    <col min="2805" max="2805" width="11.7109375" style="44" customWidth="1"/>
    <col min="2806" max="2806" width="10.5703125" style="44" customWidth="1"/>
    <col min="2807" max="2807" width="10.140625" style="44" customWidth="1"/>
    <col min="2808" max="3056" width="11.42578125" style="44"/>
    <col min="3057" max="3057" width="19" style="44" customWidth="1"/>
    <col min="3058" max="3058" width="11.28515625" style="44" customWidth="1"/>
    <col min="3059" max="3059" width="11.140625" style="44" customWidth="1"/>
    <col min="3060" max="3060" width="11" style="44" customWidth="1"/>
    <col min="3061" max="3061" width="11.7109375" style="44" customWidth="1"/>
    <col min="3062" max="3062" width="10.5703125" style="44" customWidth="1"/>
    <col min="3063" max="3063" width="10.140625" style="44" customWidth="1"/>
    <col min="3064" max="3312" width="11.42578125" style="44"/>
    <col min="3313" max="3313" width="19" style="44" customWidth="1"/>
    <col min="3314" max="3314" width="11.28515625" style="44" customWidth="1"/>
    <col min="3315" max="3315" width="11.140625" style="44" customWidth="1"/>
    <col min="3316" max="3316" width="11" style="44" customWidth="1"/>
    <col min="3317" max="3317" width="11.7109375" style="44" customWidth="1"/>
    <col min="3318" max="3318" width="10.5703125" style="44" customWidth="1"/>
    <col min="3319" max="3319" width="10.140625" style="44" customWidth="1"/>
    <col min="3320" max="3568" width="11.42578125" style="44"/>
    <col min="3569" max="3569" width="19" style="44" customWidth="1"/>
    <col min="3570" max="3570" width="11.28515625" style="44" customWidth="1"/>
    <col min="3571" max="3571" width="11.140625" style="44" customWidth="1"/>
    <col min="3572" max="3572" width="11" style="44" customWidth="1"/>
    <col min="3573" max="3573" width="11.7109375" style="44" customWidth="1"/>
    <col min="3574" max="3574" width="10.5703125" style="44" customWidth="1"/>
    <col min="3575" max="3575" width="10.140625" style="44" customWidth="1"/>
    <col min="3576" max="3824" width="11.42578125" style="44"/>
    <col min="3825" max="3825" width="19" style="44" customWidth="1"/>
    <col min="3826" max="3826" width="11.28515625" style="44" customWidth="1"/>
    <col min="3827" max="3827" width="11.140625" style="44" customWidth="1"/>
    <col min="3828" max="3828" width="11" style="44" customWidth="1"/>
    <col min="3829" max="3829" width="11.7109375" style="44" customWidth="1"/>
    <col min="3830" max="3830" width="10.5703125" style="44" customWidth="1"/>
    <col min="3831" max="3831" width="10.140625" style="44" customWidth="1"/>
    <col min="3832" max="4080" width="11.42578125" style="44"/>
    <col min="4081" max="4081" width="19" style="44" customWidth="1"/>
    <col min="4082" max="4082" width="11.28515625" style="44" customWidth="1"/>
    <col min="4083" max="4083" width="11.140625" style="44" customWidth="1"/>
    <col min="4084" max="4084" width="11" style="44" customWidth="1"/>
    <col min="4085" max="4085" width="11.7109375" style="44" customWidth="1"/>
    <col min="4086" max="4086" width="10.5703125" style="44" customWidth="1"/>
    <col min="4087" max="4087" width="10.140625" style="44" customWidth="1"/>
    <col min="4088" max="4336" width="11.42578125" style="44"/>
    <col min="4337" max="4337" width="19" style="44" customWidth="1"/>
    <col min="4338" max="4338" width="11.28515625" style="44" customWidth="1"/>
    <col min="4339" max="4339" width="11.140625" style="44" customWidth="1"/>
    <col min="4340" max="4340" width="11" style="44" customWidth="1"/>
    <col min="4341" max="4341" width="11.7109375" style="44" customWidth="1"/>
    <col min="4342" max="4342" width="10.5703125" style="44" customWidth="1"/>
    <col min="4343" max="4343" width="10.140625" style="44" customWidth="1"/>
    <col min="4344" max="4592" width="11.42578125" style="44"/>
    <col min="4593" max="4593" width="19" style="44" customWidth="1"/>
    <col min="4594" max="4594" width="11.28515625" style="44" customWidth="1"/>
    <col min="4595" max="4595" width="11.140625" style="44" customWidth="1"/>
    <col min="4596" max="4596" width="11" style="44" customWidth="1"/>
    <col min="4597" max="4597" width="11.7109375" style="44" customWidth="1"/>
    <col min="4598" max="4598" width="10.5703125" style="44" customWidth="1"/>
    <col min="4599" max="4599" width="10.140625" style="44" customWidth="1"/>
    <col min="4600" max="4848" width="11.42578125" style="44"/>
    <col min="4849" max="4849" width="19" style="44" customWidth="1"/>
    <col min="4850" max="4850" width="11.28515625" style="44" customWidth="1"/>
    <col min="4851" max="4851" width="11.140625" style="44" customWidth="1"/>
    <col min="4852" max="4852" width="11" style="44" customWidth="1"/>
    <col min="4853" max="4853" width="11.7109375" style="44" customWidth="1"/>
    <col min="4854" max="4854" width="10.5703125" style="44" customWidth="1"/>
    <col min="4855" max="4855" width="10.140625" style="44" customWidth="1"/>
    <col min="4856" max="5104" width="11.42578125" style="44"/>
    <col min="5105" max="5105" width="19" style="44" customWidth="1"/>
    <col min="5106" max="5106" width="11.28515625" style="44" customWidth="1"/>
    <col min="5107" max="5107" width="11.140625" style="44" customWidth="1"/>
    <col min="5108" max="5108" width="11" style="44" customWidth="1"/>
    <col min="5109" max="5109" width="11.7109375" style="44" customWidth="1"/>
    <col min="5110" max="5110" width="10.5703125" style="44" customWidth="1"/>
    <col min="5111" max="5111" width="10.140625" style="44" customWidth="1"/>
    <col min="5112" max="5360" width="11.42578125" style="44"/>
    <col min="5361" max="5361" width="19" style="44" customWidth="1"/>
    <col min="5362" max="5362" width="11.28515625" style="44" customWidth="1"/>
    <col min="5363" max="5363" width="11.140625" style="44" customWidth="1"/>
    <col min="5364" max="5364" width="11" style="44" customWidth="1"/>
    <col min="5365" max="5365" width="11.7109375" style="44" customWidth="1"/>
    <col min="5366" max="5366" width="10.5703125" style="44" customWidth="1"/>
    <col min="5367" max="5367" width="10.140625" style="44" customWidth="1"/>
    <col min="5368" max="5616" width="11.42578125" style="44"/>
    <col min="5617" max="5617" width="19" style="44" customWidth="1"/>
    <col min="5618" max="5618" width="11.28515625" style="44" customWidth="1"/>
    <col min="5619" max="5619" width="11.140625" style="44" customWidth="1"/>
    <col min="5620" max="5620" width="11" style="44" customWidth="1"/>
    <col min="5621" max="5621" width="11.7109375" style="44" customWidth="1"/>
    <col min="5622" max="5622" width="10.5703125" style="44" customWidth="1"/>
    <col min="5623" max="5623" width="10.140625" style="44" customWidth="1"/>
    <col min="5624" max="5872" width="11.42578125" style="44"/>
    <col min="5873" max="5873" width="19" style="44" customWidth="1"/>
    <col min="5874" max="5874" width="11.28515625" style="44" customWidth="1"/>
    <col min="5875" max="5875" width="11.140625" style="44" customWidth="1"/>
    <col min="5876" max="5876" width="11" style="44" customWidth="1"/>
    <col min="5877" max="5877" width="11.7109375" style="44" customWidth="1"/>
    <col min="5878" max="5878" width="10.5703125" style="44" customWidth="1"/>
    <col min="5879" max="5879" width="10.140625" style="44" customWidth="1"/>
    <col min="5880" max="6128" width="11.42578125" style="44"/>
    <col min="6129" max="6129" width="19" style="44" customWidth="1"/>
    <col min="6130" max="6130" width="11.28515625" style="44" customWidth="1"/>
    <col min="6131" max="6131" width="11.140625" style="44" customWidth="1"/>
    <col min="6132" max="6132" width="11" style="44" customWidth="1"/>
    <col min="6133" max="6133" width="11.7109375" style="44" customWidth="1"/>
    <col min="6134" max="6134" width="10.5703125" style="44" customWidth="1"/>
    <col min="6135" max="6135" width="10.140625" style="44" customWidth="1"/>
    <col min="6136" max="6384" width="11.42578125" style="44"/>
    <col min="6385" max="6385" width="19" style="44" customWidth="1"/>
    <col min="6386" max="6386" width="11.28515625" style="44" customWidth="1"/>
    <col min="6387" max="6387" width="11.140625" style="44" customWidth="1"/>
    <col min="6388" max="6388" width="11" style="44" customWidth="1"/>
    <col min="6389" max="6389" width="11.7109375" style="44" customWidth="1"/>
    <col min="6390" max="6390" width="10.5703125" style="44" customWidth="1"/>
    <col min="6391" max="6391" width="10.140625" style="44" customWidth="1"/>
    <col min="6392" max="6640" width="11.42578125" style="44"/>
    <col min="6641" max="6641" width="19" style="44" customWidth="1"/>
    <col min="6642" max="6642" width="11.28515625" style="44" customWidth="1"/>
    <col min="6643" max="6643" width="11.140625" style="44" customWidth="1"/>
    <col min="6644" max="6644" width="11" style="44" customWidth="1"/>
    <col min="6645" max="6645" width="11.7109375" style="44" customWidth="1"/>
    <col min="6646" max="6646" width="10.5703125" style="44" customWidth="1"/>
    <col min="6647" max="6647" width="10.140625" style="44" customWidth="1"/>
    <col min="6648" max="6896" width="11.42578125" style="44"/>
    <col min="6897" max="6897" width="19" style="44" customWidth="1"/>
    <col min="6898" max="6898" width="11.28515625" style="44" customWidth="1"/>
    <col min="6899" max="6899" width="11.140625" style="44" customWidth="1"/>
    <col min="6900" max="6900" width="11" style="44" customWidth="1"/>
    <col min="6901" max="6901" width="11.7109375" style="44" customWidth="1"/>
    <col min="6902" max="6902" width="10.5703125" style="44" customWidth="1"/>
    <col min="6903" max="6903" width="10.140625" style="44" customWidth="1"/>
    <col min="6904" max="7152" width="11.42578125" style="44"/>
    <col min="7153" max="7153" width="19" style="44" customWidth="1"/>
    <col min="7154" max="7154" width="11.28515625" style="44" customWidth="1"/>
    <col min="7155" max="7155" width="11.140625" style="44" customWidth="1"/>
    <col min="7156" max="7156" width="11" style="44" customWidth="1"/>
    <col min="7157" max="7157" width="11.7109375" style="44" customWidth="1"/>
    <col min="7158" max="7158" width="10.5703125" style="44" customWidth="1"/>
    <col min="7159" max="7159" width="10.140625" style="44" customWidth="1"/>
    <col min="7160" max="7408" width="11.42578125" style="44"/>
    <col min="7409" max="7409" width="19" style="44" customWidth="1"/>
    <col min="7410" max="7410" width="11.28515625" style="44" customWidth="1"/>
    <col min="7411" max="7411" width="11.140625" style="44" customWidth="1"/>
    <col min="7412" max="7412" width="11" style="44" customWidth="1"/>
    <col min="7413" max="7413" width="11.7109375" style="44" customWidth="1"/>
    <col min="7414" max="7414" width="10.5703125" style="44" customWidth="1"/>
    <col min="7415" max="7415" width="10.140625" style="44" customWidth="1"/>
    <col min="7416" max="7664" width="11.42578125" style="44"/>
    <col min="7665" max="7665" width="19" style="44" customWidth="1"/>
    <col min="7666" max="7666" width="11.28515625" style="44" customWidth="1"/>
    <col min="7667" max="7667" width="11.140625" style="44" customWidth="1"/>
    <col min="7668" max="7668" width="11" style="44" customWidth="1"/>
    <col min="7669" max="7669" width="11.7109375" style="44" customWidth="1"/>
    <col min="7670" max="7670" width="10.5703125" style="44" customWidth="1"/>
    <col min="7671" max="7671" width="10.140625" style="44" customWidth="1"/>
    <col min="7672" max="7920" width="11.42578125" style="44"/>
    <col min="7921" max="7921" width="19" style="44" customWidth="1"/>
    <col min="7922" max="7922" width="11.28515625" style="44" customWidth="1"/>
    <col min="7923" max="7923" width="11.140625" style="44" customWidth="1"/>
    <col min="7924" max="7924" width="11" style="44" customWidth="1"/>
    <col min="7925" max="7925" width="11.7109375" style="44" customWidth="1"/>
    <col min="7926" max="7926" width="10.5703125" style="44" customWidth="1"/>
    <col min="7927" max="7927" width="10.140625" style="44" customWidth="1"/>
    <col min="7928" max="8176" width="11.42578125" style="44"/>
    <col min="8177" max="8177" width="19" style="44" customWidth="1"/>
    <col min="8178" max="8178" width="11.28515625" style="44" customWidth="1"/>
    <col min="8179" max="8179" width="11.140625" style="44" customWidth="1"/>
    <col min="8180" max="8180" width="11" style="44" customWidth="1"/>
    <col min="8181" max="8181" width="11.7109375" style="44" customWidth="1"/>
    <col min="8182" max="8182" width="10.5703125" style="44" customWidth="1"/>
    <col min="8183" max="8183" width="10.140625" style="44" customWidth="1"/>
    <col min="8184" max="8432" width="11.42578125" style="44"/>
    <col min="8433" max="8433" width="19" style="44" customWidth="1"/>
    <col min="8434" max="8434" width="11.28515625" style="44" customWidth="1"/>
    <col min="8435" max="8435" width="11.140625" style="44" customWidth="1"/>
    <col min="8436" max="8436" width="11" style="44" customWidth="1"/>
    <col min="8437" max="8437" width="11.7109375" style="44" customWidth="1"/>
    <col min="8438" max="8438" width="10.5703125" style="44" customWidth="1"/>
    <col min="8439" max="8439" width="10.140625" style="44" customWidth="1"/>
    <col min="8440" max="8688" width="11.42578125" style="44"/>
    <col min="8689" max="8689" width="19" style="44" customWidth="1"/>
    <col min="8690" max="8690" width="11.28515625" style="44" customWidth="1"/>
    <col min="8691" max="8691" width="11.140625" style="44" customWidth="1"/>
    <col min="8692" max="8692" width="11" style="44" customWidth="1"/>
    <col min="8693" max="8693" width="11.7109375" style="44" customWidth="1"/>
    <col min="8694" max="8694" width="10.5703125" style="44" customWidth="1"/>
    <col min="8695" max="8695" width="10.140625" style="44" customWidth="1"/>
    <col min="8696" max="8944" width="11.42578125" style="44"/>
    <col min="8945" max="8945" width="19" style="44" customWidth="1"/>
    <col min="8946" max="8946" width="11.28515625" style="44" customWidth="1"/>
    <col min="8947" max="8947" width="11.140625" style="44" customWidth="1"/>
    <col min="8948" max="8948" width="11" style="44" customWidth="1"/>
    <col min="8949" max="8949" width="11.7109375" style="44" customWidth="1"/>
    <col min="8950" max="8950" width="10.5703125" style="44" customWidth="1"/>
    <col min="8951" max="8951" width="10.140625" style="44" customWidth="1"/>
    <col min="8952" max="9200" width="11.42578125" style="44"/>
    <col min="9201" max="9201" width="19" style="44" customWidth="1"/>
    <col min="9202" max="9202" width="11.28515625" style="44" customWidth="1"/>
    <col min="9203" max="9203" width="11.140625" style="44" customWidth="1"/>
    <col min="9204" max="9204" width="11" style="44" customWidth="1"/>
    <col min="9205" max="9205" width="11.7109375" style="44" customWidth="1"/>
    <col min="9206" max="9206" width="10.5703125" style="44" customWidth="1"/>
    <col min="9207" max="9207" width="10.140625" style="44" customWidth="1"/>
    <col min="9208" max="9456" width="11.42578125" style="44"/>
    <col min="9457" max="9457" width="19" style="44" customWidth="1"/>
    <col min="9458" max="9458" width="11.28515625" style="44" customWidth="1"/>
    <col min="9459" max="9459" width="11.140625" style="44" customWidth="1"/>
    <col min="9460" max="9460" width="11" style="44" customWidth="1"/>
    <col min="9461" max="9461" width="11.7109375" style="44" customWidth="1"/>
    <col min="9462" max="9462" width="10.5703125" style="44" customWidth="1"/>
    <col min="9463" max="9463" width="10.140625" style="44" customWidth="1"/>
    <col min="9464" max="9712" width="11.42578125" style="44"/>
    <col min="9713" max="9713" width="19" style="44" customWidth="1"/>
    <col min="9714" max="9714" width="11.28515625" style="44" customWidth="1"/>
    <col min="9715" max="9715" width="11.140625" style="44" customWidth="1"/>
    <col min="9716" max="9716" width="11" style="44" customWidth="1"/>
    <col min="9717" max="9717" width="11.7109375" style="44" customWidth="1"/>
    <col min="9718" max="9718" width="10.5703125" style="44" customWidth="1"/>
    <col min="9719" max="9719" width="10.140625" style="44" customWidth="1"/>
    <col min="9720" max="9968" width="11.42578125" style="44"/>
    <col min="9969" max="9969" width="19" style="44" customWidth="1"/>
    <col min="9970" max="9970" width="11.28515625" style="44" customWidth="1"/>
    <col min="9971" max="9971" width="11.140625" style="44" customWidth="1"/>
    <col min="9972" max="9972" width="11" style="44" customWidth="1"/>
    <col min="9973" max="9973" width="11.7109375" style="44" customWidth="1"/>
    <col min="9974" max="9974" width="10.5703125" style="44" customWidth="1"/>
    <col min="9975" max="9975" width="10.140625" style="44" customWidth="1"/>
    <col min="9976" max="10224" width="11.42578125" style="44"/>
    <col min="10225" max="10225" width="19" style="44" customWidth="1"/>
    <col min="10226" max="10226" width="11.28515625" style="44" customWidth="1"/>
    <col min="10227" max="10227" width="11.140625" style="44" customWidth="1"/>
    <col min="10228" max="10228" width="11" style="44" customWidth="1"/>
    <col min="10229" max="10229" width="11.7109375" style="44" customWidth="1"/>
    <col min="10230" max="10230" width="10.5703125" style="44" customWidth="1"/>
    <col min="10231" max="10231" width="10.140625" style="44" customWidth="1"/>
    <col min="10232" max="10480" width="11.42578125" style="44"/>
    <col min="10481" max="10481" width="19" style="44" customWidth="1"/>
    <col min="10482" max="10482" width="11.28515625" style="44" customWidth="1"/>
    <col min="10483" max="10483" width="11.140625" style="44" customWidth="1"/>
    <col min="10484" max="10484" width="11" style="44" customWidth="1"/>
    <col min="10485" max="10485" width="11.7109375" style="44" customWidth="1"/>
    <col min="10486" max="10486" width="10.5703125" style="44" customWidth="1"/>
    <col min="10487" max="10487" width="10.140625" style="44" customWidth="1"/>
    <col min="10488" max="10736" width="11.42578125" style="44"/>
    <col min="10737" max="10737" width="19" style="44" customWidth="1"/>
    <col min="10738" max="10738" width="11.28515625" style="44" customWidth="1"/>
    <col min="10739" max="10739" width="11.140625" style="44" customWidth="1"/>
    <col min="10740" max="10740" width="11" style="44" customWidth="1"/>
    <col min="10741" max="10741" width="11.7109375" style="44" customWidth="1"/>
    <col min="10742" max="10742" width="10.5703125" style="44" customWidth="1"/>
    <col min="10743" max="10743" width="10.140625" style="44" customWidth="1"/>
    <col min="10744" max="10992" width="11.42578125" style="44"/>
    <col min="10993" max="10993" width="19" style="44" customWidth="1"/>
    <col min="10994" max="10994" width="11.28515625" style="44" customWidth="1"/>
    <col min="10995" max="10995" width="11.140625" style="44" customWidth="1"/>
    <col min="10996" max="10996" width="11" style="44" customWidth="1"/>
    <col min="10997" max="10997" width="11.7109375" style="44" customWidth="1"/>
    <col min="10998" max="10998" width="10.5703125" style="44" customWidth="1"/>
    <col min="10999" max="10999" width="10.140625" style="44" customWidth="1"/>
    <col min="11000" max="11248" width="11.42578125" style="44"/>
    <col min="11249" max="11249" width="19" style="44" customWidth="1"/>
    <col min="11250" max="11250" width="11.28515625" style="44" customWidth="1"/>
    <col min="11251" max="11251" width="11.140625" style="44" customWidth="1"/>
    <col min="11252" max="11252" width="11" style="44" customWidth="1"/>
    <col min="11253" max="11253" width="11.7109375" style="44" customWidth="1"/>
    <col min="11254" max="11254" width="10.5703125" style="44" customWidth="1"/>
    <col min="11255" max="11255" width="10.140625" style="44" customWidth="1"/>
    <col min="11256" max="11504" width="11.42578125" style="44"/>
    <col min="11505" max="11505" width="19" style="44" customWidth="1"/>
    <col min="11506" max="11506" width="11.28515625" style="44" customWidth="1"/>
    <col min="11507" max="11507" width="11.140625" style="44" customWidth="1"/>
    <col min="11508" max="11508" width="11" style="44" customWidth="1"/>
    <col min="11509" max="11509" width="11.7109375" style="44" customWidth="1"/>
    <col min="11510" max="11510" width="10.5703125" style="44" customWidth="1"/>
    <col min="11511" max="11511" width="10.140625" style="44" customWidth="1"/>
    <col min="11512" max="11760" width="11.42578125" style="44"/>
    <col min="11761" max="11761" width="19" style="44" customWidth="1"/>
    <col min="11762" max="11762" width="11.28515625" style="44" customWidth="1"/>
    <col min="11763" max="11763" width="11.140625" style="44" customWidth="1"/>
    <col min="11764" max="11764" width="11" style="44" customWidth="1"/>
    <col min="11765" max="11765" width="11.7109375" style="44" customWidth="1"/>
    <col min="11766" max="11766" width="10.5703125" style="44" customWidth="1"/>
    <col min="11767" max="11767" width="10.140625" style="44" customWidth="1"/>
    <col min="11768" max="12016" width="11.42578125" style="44"/>
    <col min="12017" max="12017" width="19" style="44" customWidth="1"/>
    <col min="12018" max="12018" width="11.28515625" style="44" customWidth="1"/>
    <col min="12019" max="12019" width="11.140625" style="44" customWidth="1"/>
    <col min="12020" max="12020" width="11" style="44" customWidth="1"/>
    <col min="12021" max="12021" width="11.7109375" style="44" customWidth="1"/>
    <col min="12022" max="12022" width="10.5703125" style="44" customWidth="1"/>
    <col min="12023" max="12023" width="10.140625" style="44" customWidth="1"/>
    <col min="12024" max="12272" width="11.42578125" style="44"/>
    <col min="12273" max="12273" width="19" style="44" customWidth="1"/>
    <col min="12274" max="12274" width="11.28515625" style="44" customWidth="1"/>
    <col min="12275" max="12275" width="11.140625" style="44" customWidth="1"/>
    <col min="12276" max="12276" width="11" style="44" customWidth="1"/>
    <col min="12277" max="12277" width="11.7109375" style="44" customWidth="1"/>
    <col min="12278" max="12278" width="10.5703125" style="44" customWidth="1"/>
    <col min="12279" max="12279" width="10.140625" style="44" customWidth="1"/>
    <col min="12280" max="12528" width="11.42578125" style="44"/>
    <col min="12529" max="12529" width="19" style="44" customWidth="1"/>
    <col min="12530" max="12530" width="11.28515625" style="44" customWidth="1"/>
    <col min="12531" max="12531" width="11.140625" style="44" customWidth="1"/>
    <col min="12532" max="12532" width="11" style="44" customWidth="1"/>
    <col min="12533" max="12533" width="11.7109375" style="44" customWidth="1"/>
    <col min="12534" max="12534" width="10.5703125" style="44" customWidth="1"/>
    <col min="12535" max="12535" width="10.140625" style="44" customWidth="1"/>
    <col min="12536" max="12784" width="11.42578125" style="44"/>
    <col min="12785" max="12785" width="19" style="44" customWidth="1"/>
    <col min="12786" max="12786" width="11.28515625" style="44" customWidth="1"/>
    <col min="12787" max="12787" width="11.140625" style="44" customWidth="1"/>
    <col min="12788" max="12788" width="11" style="44" customWidth="1"/>
    <col min="12789" max="12789" width="11.7109375" style="44" customWidth="1"/>
    <col min="12790" max="12790" width="10.5703125" style="44" customWidth="1"/>
    <col min="12791" max="12791" width="10.140625" style="44" customWidth="1"/>
    <col min="12792" max="13040" width="11.42578125" style="44"/>
    <col min="13041" max="13041" width="19" style="44" customWidth="1"/>
    <col min="13042" max="13042" width="11.28515625" style="44" customWidth="1"/>
    <col min="13043" max="13043" width="11.140625" style="44" customWidth="1"/>
    <col min="13044" max="13044" width="11" style="44" customWidth="1"/>
    <col min="13045" max="13045" width="11.7109375" style="44" customWidth="1"/>
    <col min="13046" max="13046" width="10.5703125" style="44" customWidth="1"/>
    <col min="13047" max="13047" width="10.140625" style="44" customWidth="1"/>
    <col min="13048" max="13296" width="11.42578125" style="44"/>
    <col min="13297" max="13297" width="19" style="44" customWidth="1"/>
    <col min="13298" max="13298" width="11.28515625" style="44" customWidth="1"/>
    <col min="13299" max="13299" width="11.140625" style="44" customWidth="1"/>
    <col min="13300" max="13300" width="11" style="44" customWidth="1"/>
    <col min="13301" max="13301" width="11.7109375" style="44" customWidth="1"/>
    <col min="13302" max="13302" width="10.5703125" style="44" customWidth="1"/>
    <col min="13303" max="13303" width="10.140625" style="44" customWidth="1"/>
    <col min="13304" max="13552" width="11.42578125" style="44"/>
    <col min="13553" max="13553" width="19" style="44" customWidth="1"/>
    <col min="13554" max="13554" width="11.28515625" style="44" customWidth="1"/>
    <col min="13555" max="13555" width="11.140625" style="44" customWidth="1"/>
    <col min="13556" max="13556" width="11" style="44" customWidth="1"/>
    <col min="13557" max="13557" width="11.7109375" style="44" customWidth="1"/>
    <col min="13558" max="13558" width="10.5703125" style="44" customWidth="1"/>
    <col min="13559" max="13559" width="10.140625" style="44" customWidth="1"/>
    <col min="13560" max="13808" width="11.42578125" style="44"/>
    <col min="13809" max="13809" width="19" style="44" customWidth="1"/>
    <col min="13810" max="13810" width="11.28515625" style="44" customWidth="1"/>
    <col min="13811" max="13811" width="11.140625" style="44" customWidth="1"/>
    <col min="13812" max="13812" width="11" style="44" customWidth="1"/>
    <col min="13813" max="13813" width="11.7109375" style="44" customWidth="1"/>
    <col min="13814" max="13814" width="10.5703125" style="44" customWidth="1"/>
    <col min="13815" max="13815" width="10.140625" style="44" customWidth="1"/>
    <col min="13816" max="14064" width="11.42578125" style="44"/>
    <col min="14065" max="14065" width="19" style="44" customWidth="1"/>
    <col min="14066" max="14066" width="11.28515625" style="44" customWidth="1"/>
    <col min="14067" max="14067" width="11.140625" style="44" customWidth="1"/>
    <col min="14068" max="14068" width="11" style="44" customWidth="1"/>
    <col min="14069" max="14069" width="11.7109375" style="44" customWidth="1"/>
    <col min="14070" max="14070" width="10.5703125" style="44" customWidth="1"/>
    <col min="14071" max="14071" width="10.140625" style="44" customWidth="1"/>
    <col min="14072" max="14320" width="11.42578125" style="44"/>
    <col min="14321" max="14321" width="19" style="44" customWidth="1"/>
    <col min="14322" max="14322" width="11.28515625" style="44" customWidth="1"/>
    <col min="14323" max="14323" width="11.140625" style="44" customWidth="1"/>
    <col min="14324" max="14324" width="11" style="44" customWidth="1"/>
    <col min="14325" max="14325" width="11.7109375" style="44" customWidth="1"/>
    <col min="14326" max="14326" width="10.5703125" style="44" customWidth="1"/>
    <col min="14327" max="14327" width="10.140625" style="44" customWidth="1"/>
    <col min="14328" max="14576" width="11.42578125" style="44"/>
    <col min="14577" max="14577" width="19" style="44" customWidth="1"/>
    <col min="14578" max="14578" width="11.28515625" style="44" customWidth="1"/>
    <col min="14579" max="14579" width="11.140625" style="44" customWidth="1"/>
    <col min="14580" max="14580" width="11" style="44" customWidth="1"/>
    <col min="14581" max="14581" width="11.7109375" style="44" customWidth="1"/>
    <col min="14582" max="14582" width="10.5703125" style="44" customWidth="1"/>
    <col min="14583" max="14583" width="10.140625" style="44" customWidth="1"/>
    <col min="14584" max="14832" width="11.42578125" style="44"/>
    <col min="14833" max="14833" width="19" style="44" customWidth="1"/>
    <col min="14834" max="14834" width="11.28515625" style="44" customWidth="1"/>
    <col min="14835" max="14835" width="11.140625" style="44" customWidth="1"/>
    <col min="14836" max="14836" width="11" style="44" customWidth="1"/>
    <col min="14837" max="14837" width="11.7109375" style="44" customWidth="1"/>
    <col min="14838" max="14838" width="10.5703125" style="44" customWidth="1"/>
    <col min="14839" max="14839" width="10.140625" style="44" customWidth="1"/>
    <col min="14840" max="15088" width="11.42578125" style="44"/>
    <col min="15089" max="15089" width="19" style="44" customWidth="1"/>
    <col min="15090" max="15090" width="11.28515625" style="44" customWidth="1"/>
    <col min="15091" max="15091" width="11.140625" style="44" customWidth="1"/>
    <col min="15092" max="15092" width="11" style="44" customWidth="1"/>
    <col min="15093" max="15093" width="11.7109375" style="44" customWidth="1"/>
    <col min="15094" max="15094" width="10.5703125" style="44" customWidth="1"/>
    <col min="15095" max="15095" width="10.140625" style="44" customWidth="1"/>
    <col min="15096" max="15344" width="11.42578125" style="44"/>
    <col min="15345" max="15345" width="19" style="44" customWidth="1"/>
    <col min="15346" max="15346" width="11.28515625" style="44" customWidth="1"/>
    <col min="15347" max="15347" width="11.140625" style="44" customWidth="1"/>
    <col min="15348" max="15348" width="11" style="44" customWidth="1"/>
    <col min="15349" max="15349" width="11.7109375" style="44" customWidth="1"/>
    <col min="15350" max="15350" width="10.5703125" style="44" customWidth="1"/>
    <col min="15351" max="15351" width="10.140625" style="44" customWidth="1"/>
    <col min="15352" max="15600" width="11.42578125" style="44"/>
    <col min="15601" max="15601" width="19" style="44" customWidth="1"/>
    <col min="15602" max="15602" width="11.28515625" style="44" customWidth="1"/>
    <col min="15603" max="15603" width="11.140625" style="44" customWidth="1"/>
    <col min="15604" max="15604" width="11" style="44" customWidth="1"/>
    <col min="15605" max="15605" width="11.7109375" style="44" customWidth="1"/>
    <col min="15606" max="15606" width="10.5703125" style="44" customWidth="1"/>
    <col min="15607" max="15607" width="10.140625" style="44" customWidth="1"/>
    <col min="15608" max="15856" width="11.42578125" style="44"/>
    <col min="15857" max="15857" width="19" style="44" customWidth="1"/>
    <col min="15858" max="15858" width="11.28515625" style="44" customWidth="1"/>
    <col min="15859" max="15859" width="11.140625" style="44" customWidth="1"/>
    <col min="15860" max="15860" width="11" style="44" customWidth="1"/>
    <col min="15861" max="15861" width="11.7109375" style="44" customWidth="1"/>
    <col min="15862" max="15862" width="10.5703125" style="44" customWidth="1"/>
    <col min="15863" max="15863" width="10.140625" style="44" customWidth="1"/>
    <col min="15864" max="16112" width="11.42578125" style="44"/>
    <col min="16113" max="16113" width="19" style="44" customWidth="1"/>
    <col min="16114" max="16114" width="11.28515625" style="44" customWidth="1"/>
    <col min="16115" max="16115" width="11.140625" style="44" customWidth="1"/>
    <col min="16116" max="16116" width="11" style="44" customWidth="1"/>
    <col min="16117" max="16117" width="11.7109375" style="44" customWidth="1"/>
    <col min="16118" max="16118" width="10.5703125" style="44" customWidth="1"/>
    <col min="16119" max="16119" width="10.140625" style="44" customWidth="1"/>
    <col min="16120" max="16384" width="11.42578125" style="44"/>
  </cols>
  <sheetData>
    <row r="5" spans="1:27" x14ac:dyDescent="0.25">
      <c r="A5" s="171" t="s">
        <v>0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</row>
    <row r="6" spans="1:27" x14ac:dyDescent="0.25">
      <c r="A6" s="171" t="s">
        <v>1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</row>
    <row r="7" spans="1:27" x14ac:dyDescent="0.25">
      <c r="A7" s="171" t="s">
        <v>109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</row>
    <row r="8" spans="1:27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</row>
    <row r="9" spans="1:27" x14ac:dyDescent="0.25">
      <c r="A9" s="172" t="s">
        <v>82</v>
      </c>
      <c r="B9" s="55"/>
      <c r="C9" s="55"/>
      <c r="D9" s="56"/>
      <c r="E9" s="56"/>
      <c r="F9" s="57"/>
      <c r="G9" s="58" t="s">
        <v>3</v>
      </c>
      <c r="H9" s="56" t="s">
        <v>3</v>
      </c>
      <c r="I9" s="57"/>
      <c r="J9" s="58"/>
      <c r="K9" s="58" t="s">
        <v>4</v>
      </c>
      <c r="L9" s="175" t="s">
        <v>99</v>
      </c>
      <c r="M9" s="57" t="s">
        <v>5</v>
      </c>
      <c r="N9" s="172" t="s">
        <v>6</v>
      </c>
      <c r="O9" s="172" t="s">
        <v>102</v>
      </c>
      <c r="P9" s="172" t="s">
        <v>7</v>
      </c>
    </row>
    <row r="10" spans="1:27" x14ac:dyDescent="0.25">
      <c r="A10" s="173"/>
      <c r="B10" s="59" t="s">
        <v>8</v>
      </c>
      <c r="C10" s="59"/>
      <c r="D10" s="60" t="s">
        <v>9</v>
      </c>
      <c r="E10" s="60"/>
      <c r="F10" s="61" t="s">
        <v>10</v>
      </c>
      <c r="G10" s="62" t="s">
        <v>11</v>
      </c>
      <c r="H10" s="60" t="s">
        <v>12</v>
      </c>
      <c r="I10" s="61" t="s">
        <v>5</v>
      </c>
      <c r="J10" s="62"/>
      <c r="K10" s="62" t="s">
        <v>13</v>
      </c>
      <c r="L10" s="176"/>
      <c r="M10" s="61" t="s">
        <v>14</v>
      </c>
      <c r="N10" s="173"/>
      <c r="O10" s="173"/>
      <c r="P10" s="173"/>
    </row>
    <row r="11" spans="1:27" x14ac:dyDescent="0.25">
      <c r="A11" s="173"/>
      <c r="B11" s="59" t="s">
        <v>15</v>
      </c>
      <c r="C11" s="59" t="s">
        <v>73</v>
      </c>
      <c r="D11" s="60" t="s">
        <v>16</v>
      </c>
      <c r="E11" s="60" t="s">
        <v>73</v>
      </c>
      <c r="F11" s="61" t="s">
        <v>11</v>
      </c>
      <c r="G11" s="62" t="s">
        <v>17</v>
      </c>
      <c r="H11" s="60" t="s">
        <v>18</v>
      </c>
      <c r="I11" s="61" t="s">
        <v>19</v>
      </c>
      <c r="J11" s="62" t="s">
        <v>73</v>
      </c>
      <c r="K11" s="62" t="s">
        <v>20</v>
      </c>
      <c r="L11" s="176"/>
      <c r="M11" s="61" t="s">
        <v>21</v>
      </c>
      <c r="N11" s="173"/>
      <c r="O11" s="173"/>
      <c r="P11" s="173"/>
    </row>
    <row r="12" spans="1:27" x14ac:dyDescent="0.25">
      <c r="A12" s="173"/>
      <c r="B12" s="59" t="s">
        <v>22</v>
      </c>
      <c r="C12" s="59" t="s">
        <v>74</v>
      </c>
      <c r="D12" s="60" t="s">
        <v>23</v>
      </c>
      <c r="E12" s="60" t="s">
        <v>75</v>
      </c>
      <c r="F12" s="61" t="s">
        <v>24</v>
      </c>
      <c r="G12" s="62" t="s">
        <v>25</v>
      </c>
      <c r="H12" s="60" t="s">
        <v>26</v>
      </c>
      <c r="I12" s="61" t="s">
        <v>27</v>
      </c>
      <c r="J12" s="62" t="s">
        <v>76</v>
      </c>
      <c r="K12" s="62" t="s">
        <v>28</v>
      </c>
      <c r="L12" s="176"/>
      <c r="M12" s="61" t="s">
        <v>11</v>
      </c>
      <c r="N12" s="173"/>
      <c r="O12" s="173"/>
      <c r="P12" s="173"/>
    </row>
    <row r="13" spans="1:27" x14ac:dyDescent="0.25">
      <c r="A13" s="173"/>
      <c r="B13" s="59"/>
      <c r="C13" s="59"/>
      <c r="D13" s="63"/>
      <c r="E13" s="63"/>
      <c r="F13" s="61" t="s">
        <v>29</v>
      </c>
      <c r="G13" s="62" t="s">
        <v>30</v>
      </c>
      <c r="H13" s="60" t="s">
        <v>31</v>
      </c>
      <c r="I13" s="61" t="s">
        <v>32</v>
      </c>
      <c r="J13" s="62"/>
      <c r="K13" s="62" t="s">
        <v>33</v>
      </c>
      <c r="L13" s="176"/>
      <c r="M13" s="61" t="s">
        <v>24</v>
      </c>
      <c r="N13" s="173"/>
      <c r="O13" s="173"/>
      <c r="P13" s="173"/>
    </row>
    <row r="14" spans="1:27" x14ac:dyDescent="0.25">
      <c r="A14" s="174"/>
      <c r="B14" s="64"/>
      <c r="C14" s="64"/>
      <c r="D14" s="65"/>
      <c r="E14" s="65"/>
      <c r="F14" s="66"/>
      <c r="G14" s="67"/>
      <c r="H14" s="65"/>
      <c r="I14" s="66"/>
      <c r="J14" s="67"/>
      <c r="K14" s="68" t="s">
        <v>34</v>
      </c>
      <c r="L14" s="177"/>
      <c r="M14" s="69" t="s">
        <v>29</v>
      </c>
      <c r="N14" s="174"/>
      <c r="O14" s="174"/>
      <c r="P14" s="174"/>
    </row>
    <row r="15" spans="1:27" ht="18.75" customHeight="1" x14ac:dyDescent="0.25">
      <c r="A15" s="45" t="s">
        <v>48</v>
      </c>
      <c r="B15" s="46">
        <f>B35</f>
        <v>0</v>
      </c>
      <c r="C15" s="46">
        <f>C35</f>
        <v>0</v>
      </c>
      <c r="D15" s="46">
        <f t="shared" ref="D15:N15" si="0">D35</f>
        <v>0</v>
      </c>
      <c r="E15" s="46">
        <f>E35</f>
        <v>0</v>
      </c>
      <c r="F15" s="46">
        <f t="shared" si="0"/>
        <v>0</v>
      </c>
      <c r="G15" s="46">
        <f t="shared" si="0"/>
        <v>0</v>
      </c>
      <c r="H15" s="46">
        <f t="shared" si="0"/>
        <v>0</v>
      </c>
      <c r="I15" s="46">
        <f t="shared" si="0"/>
        <v>0</v>
      </c>
      <c r="J15" s="46">
        <f>J35</f>
        <v>0</v>
      </c>
      <c r="K15" s="46">
        <f t="shared" si="0"/>
        <v>0</v>
      </c>
      <c r="L15" s="46">
        <f t="shared" si="0"/>
        <v>0</v>
      </c>
      <c r="M15" s="46">
        <f t="shared" si="0"/>
        <v>0</v>
      </c>
      <c r="N15" s="46">
        <f t="shared" si="0"/>
        <v>0</v>
      </c>
      <c r="O15" s="46">
        <f t="shared" ref="O15" si="1">O35</f>
        <v>0</v>
      </c>
      <c r="P15" s="47">
        <f>SUM(B15:O15)</f>
        <v>0</v>
      </c>
      <c r="Q15" s="48"/>
      <c r="R15" s="49"/>
      <c r="S15" s="49"/>
      <c r="T15" s="49">
        <v>1149122</v>
      </c>
      <c r="U15" s="49"/>
      <c r="V15" s="49"/>
      <c r="W15" s="49"/>
      <c r="X15" s="49"/>
      <c r="Y15" s="49"/>
      <c r="Z15" s="49"/>
      <c r="AA15" s="50"/>
    </row>
    <row r="16" spans="1:27" ht="18.75" customHeight="1" x14ac:dyDescent="0.25">
      <c r="A16" s="45" t="s">
        <v>49</v>
      </c>
      <c r="B16" s="46">
        <f>B47</f>
        <v>0</v>
      </c>
      <c r="C16" s="46">
        <f>C47</f>
        <v>0</v>
      </c>
      <c r="D16" s="46">
        <f>D47</f>
        <v>0</v>
      </c>
      <c r="E16" s="46">
        <f>E47</f>
        <v>0</v>
      </c>
      <c r="F16" s="46">
        <f t="shared" ref="F16:N16" si="2">F47</f>
        <v>0</v>
      </c>
      <c r="G16" s="46">
        <f t="shared" si="2"/>
        <v>0</v>
      </c>
      <c r="H16" s="46">
        <f t="shared" si="2"/>
        <v>0</v>
      </c>
      <c r="I16" s="46">
        <f t="shared" si="2"/>
        <v>0</v>
      </c>
      <c r="J16" s="46">
        <f>J47</f>
        <v>0</v>
      </c>
      <c r="K16" s="46">
        <f>K47</f>
        <v>0</v>
      </c>
      <c r="L16" s="46">
        <f>L47</f>
        <v>0</v>
      </c>
      <c r="M16" s="46">
        <f t="shared" si="2"/>
        <v>0</v>
      </c>
      <c r="N16" s="46">
        <f t="shared" si="2"/>
        <v>0</v>
      </c>
      <c r="O16" s="46">
        <f t="shared" ref="O16" si="3">O47</f>
        <v>0</v>
      </c>
      <c r="P16" s="47">
        <f t="shared" ref="P16:P19" si="4">SUM(B16:O16)</f>
        <v>0</v>
      </c>
      <c r="Q16" s="48"/>
      <c r="R16" s="49"/>
      <c r="S16" s="49"/>
      <c r="T16" s="49">
        <f>T15-H16</f>
        <v>1149122</v>
      </c>
      <c r="U16" s="49"/>
      <c r="V16" s="49"/>
      <c r="W16" s="49"/>
      <c r="X16" s="49"/>
      <c r="Y16" s="49"/>
      <c r="Z16" s="49"/>
      <c r="AA16" s="50"/>
    </row>
    <row r="17" spans="1:27" ht="18.75" customHeight="1" x14ac:dyDescent="0.25">
      <c r="A17" s="45" t="s">
        <v>50</v>
      </c>
      <c r="B17" s="46">
        <f>B59</f>
        <v>0</v>
      </c>
      <c r="C17" s="46">
        <f>C59</f>
        <v>0</v>
      </c>
      <c r="D17" s="46">
        <f t="shared" ref="D17:N17" si="5">D59</f>
        <v>0</v>
      </c>
      <c r="E17" s="46">
        <f>E59</f>
        <v>0</v>
      </c>
      <c r="F17" s="46">
        <f t="shared" si="5"/>
        <v>0</v>
      </c>
      <c r="G17" s="46">
        <f t="shared" si="5"/>
        <v>0</v>
      </c>
      <c r="H17" s="46">
        <f t="shared" si="5"/>
        <v>0</v>
      </c>
      <c r="I17" s="46">
        <f t="shared" si="5"/>
        <v>0</v>
      </c>
      <c r="J17" s="46">
        <f>J59</f>
        <v>0</v>
      </c>
      <c r="K17" s="46">
        <f>K59</f>
        <v>0</v>
      </c>
      <c r="L17" s="46">
        <f>L59</f>
        <v>0</v>
      </c>
      <c r="M17" s="46">
        <f t="shared" si="5"/>
        <v>0</v>
      </c>
      <c r="N17" s="46">
        <f t="shared" si="5"/>
        <v>0</v>
      </c>
      <c r="O17" s="46">
        <f t="shared" ref="O17" si="6">O59</f>
        <v>0</v>
      </c>
      <c r="P17" s="47">
        <f t="shared" si="4"/>
        <v>0</v>
      </c>
      <c r="Q17" s="48"/>
      <c r="R17" s="49"/>
      <c r="S17" s="49"/>
      <c r="T17" s="49"/>
      <c r="U17" s="49"/>
      <c r="V17" s="49"/>
      <c r="W17" s="49"/>
      <c r="X17" s="49"/>
      <c r="Y17" s="49"/>
      <c r="Z17" s="49"/>
      <c r="AA17" s="50"/>
    </row>
    <row r="18" spans="1:27" ht="18.75" customHeight="1" x14ac:dyDescent="0.25">
      <c r="A18" s="45" t="s">
        <v>51</v>
      </c>
      <c r="B18" s="46">
        <f>B71</f>
        <v>0</v>
      </c>
      <c r="C18" s="46">
        <f>C71</f>
        <v>0</v>
      </c>
      <c r="D18" s="46">
        <f t="shared" ref="D18:N18" si="7">D71</f>
        <v>0</v>
      </c>
      <c r="E18" s="46">
        <f>E71</f>
        <v>0</v>
      </c>
      <c r="F18" s="46">
        <f t="shared" si="7"/>
        <v>0</v>
      </c>
      <c r="G18" s="46">
        <f t="shared" si="7"/>
        <v>0</v>
      </c>
      <c r="H18" s="46">
        <f t="shared" si="7"/>
        <v>0</v>
      </c>
      <c r="I18" s="46">
        <f t="shared" si="7"/>
        <v>0</v>
      </c>
      <c r="J18" s="46">
        <f>J71</f>
        <v>0</v>
      </c>
      <c r="K18" s="46">
        <f>K71</f>
        <v>0</v>
      </c>
      <c r="L18" s="46">
        <f>L71</f>
        <v>0</v>
      </c>
      <c r="M18" s="46">
        <f t="shared" si="7"/>
        <v>0</v>
      </c>
      <c r="N18" s="46">
        <f t="shared" si="7"/>
        <v>0</v>
      </c>
      <c r="O18" s="46">
        <f t="shared" ref="O18" si="8">O71</f>
        <v>0</v>
      </c>
      <c r="P18" s="47">
        <f t="shared" si="4"/>
        <v>0</v>
      </c>
      <c r="Q18" s="48"/>
      <c r="R18" s="49"/>
      <c r="S18" s="49"/>
      <c r="T18" s="49"/>
      <c r="U18" s="49"/>
      <c r="V18" s="49"/>
      <c r="W18" s="49"/>
      <c r="X18" s="49"/>
      <c r="Y18" s="49"/>
      <c r="Z18" s="49"/>
      <c r="AA18" s="50"/>
    </row>
    <row r="19" spans="1:27" ht="18.75" customHeight="1" x14ac:dyDescent="0.25">
      <c r="A19" s="45" t="s">
        <v>52</v>
      </c>
      <c r="B19" s="46">
        <f>B83</f>
        <v>0</v>
      </c>
      <c r="C19" s="46">
        <f>C83</f>
        <v>0</v>
      </c>
      <c r="D19" s="46">
        <f t="shared" ref="D19:M19" si="9">D83</f>
        <v>0</v>
      </c>
      <c r="E19" s="46">
        <f>E83</f>
        <v>0</v>
      </c>
      <c r="F19" s="46">
        <f t="shared" si="9"/>
        <v>0</v>
      </c>
      <c r="G19" s="46">
        <f t="shared" si="9"/>
        <v>0</v>
      </c>
      <c r="H19" s="46">
        <f t="shared" si="9"/>
        <v>0</v>
      </c>
      <c r="I19" s="46">
        <f t="shared" si="9"/>
        <v>0</v>
      </c>
      <c r="J19" s="46">
        <f>J83</f>
        <v>0</v>
      </c>
      <c r="K19" s="46">
        <f>K83</f>
        <v>0</v>
      </c>
      <c r="L19" s="46">
        <f>L83</f>
        <v>0</v>
      </c>
      <c r="M19" s="46">
        <f t="shared" si="9"/>
        <v>0</v>
      </c>
      <c r="N19" s="46">
        <f>N83</f>
        <v>0</v>
      </c>
      <c r="O19" s="46">
        <f>O83</f>
        <v>0</v>
      </c>
      <c r="P19" s="47">
        <f t="shared" si="4"/>
        <v>0</v>
      </c>
      <c r="Q19" s="48"/>
      <c r="R19" s="49"/>
      <c r="S19" s="49"/>
      <c r="T19" s="49"/>
      <c r="U19" s="49"/>
      <c r="V19" s="49"/>
      <c r="W19" s="49"/>
      <c r="X19" s="49"/>
      <c r="Y19" s="49"/>
      <c r="Z19" s="49"/>
      <c r="AA19" s="50"/>
    </row>
    <row r="20" spans="1:27" ht="18.75" customHeight="1" x14ac:dyDescent="0.25">
      <c r="A20" s="70" t="s">
        <v>7</v>
      </c>
      <c r="B20" s="71">
        <f>SUM(B15:B19)</f>
        <v>0</v>
      </c>
      <c r="C20" s="71">
        <f>SUM(C15:C19)</f>
        <v>0</v>
      </c>
      <c r="D20" s="71">
        <f t="shared" ref="D20:O20" si="10">SUM(D15:D19)</f>
        <v>0</v>
      </c>
      <c r="E20" s="71">
        <f>SUM(E15:E19)</f>
        <v>0</v>
      </c>
      <c r="F20" s="71">
        <f t="shared" si="10"/>
        <v>0</v>
      </c>
      <c r="G20" s="71">
        <f t="shared" si="10"/>
        <v>0</v>
      </c>
      <c r="H20" s="71">
        <f t="shared" si="10"/>
        <v>0</v>
      </c>
      <c r="I20" s="71">
        <f t="shared" si="10"/>
        <v>0</v>
      </c>
      <c r="J20" s="71">
        <f>SUM(J15:J19)</f>
        <v>0</v>
      </c>
      <c r="K20" s="71">
        <f t="shared" si="10"/>
        <v>0</v>
      </c>
      <c r="L20" s="71">
        <f>SUM(L15:L19)</f>
        <v>0</v>
      </c>
      <c r="M20" s="71">
        <f t="shared" si="10"/>
        <v>0</v>
      </c>
      <c r="N20" s="71">
        <f t="shared" si="10"/>
        <v>0</v>
      </c>
      <c r="O20" s="71">
        <f t="shared" si="10"/>
        <v>0</v>
      </c>
      <c r="P20" s="71">
        <f>SUM(P15:P19)</f>
        <v>0</v>
      </c>
      <c r="Q20" s="48"/>
      <c r="R20" s="49"/>
      <c r="S20" s="49"/>
      <c r="U20" s="50"/>
      <c r="AA20" s="50"/>
    </row>
    <row r="21" spans="1:27" x14ac:dyDescent="0.25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</row>
    <row r="22" spans="1:27" hidden="1" x14ac:dyDescent="0.25">
      <c r="A22" s="54"/>
      <c r="B22" s="51">
        <f>B20-Acumulado.!B233</f>
        <v>-388145254.35904759</v>
      </c>
      <c r="C22" s="51"/>
      <c r="D22" s="51">
        <f>D20-Acumulado.!D233</f>
        <v>-75398007.945965022</v>
      </c>
      <c r="E22" s="51"/>
      <c r="F22" s="51">
        <f>F20-Acumulado.!F233</f>
        <v>-8377218</v>
      </c>
      <c r="G22" s="51">
        <f>G20-Acumulado.!G233</f>
        <v>-6962</v>
      </c>
      <c r="H22" s="51">
        <f>H20-Acumulado.!H233</f>
        <v>-13783089.842934979</v>
      </c>
      <c r="I22" s="51">
        <f>I20-Acumulado.!I233</f>
        <v>-16763602.000000002</v>
      </c>
      <c r="J22" s="51"/>
      <c r="K22" s="51">
        <f>K20-Acumulado.!K233</f>
        <v>-23306451</v>
      </c>
      <c r="L22" s="51"/>
      <c r="M22" s="51">
        <f>M20-Acumulado.!M233</f>
        <v>-777400.20000000007</v>
      </c>
      <c r="N22" s="51">
        <f>N20-Acumulado.!O233</f>
        <v>-10747552.599999998</v>
      </c>
      <c r="O22" s="51"/>
      <c r="P22" s="51">
        <f>P20-Acumulado.!P233</f>
        <v>-547817240.82530582</v>
      </c>
      <c r="Q22" s="48">
        <f>P22-N22</f>
        <v>-537069688.2253058</v>
      </c>
    </row>
    <row r="23" spans="1:27" hidden="1" x14ac:dyDescent="0.25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</row>
    <row r="24" spans="1:27" hidden="1" x14ac:dyDescent="0.25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</row>
    <row r="26" spans="1:27" ht="12.75" customHeight="1" x14ac:dyDescent="0.25">
      <c r="A26" s="172" t="s">
        <v>77</v>
      </c>
      <c r="B26" s="55"/>
      <c r="C26" s="55"/>
      <c r="D26" s="56"/>
      <c r="E26" s="56"/>
      <c r="F26" s="57"/>
      <c r="G26" s="58" t="s">
        <v>3</v>
      </c>
      <c r="H26" s="56" t="s">
        <v>3</v>
      </c>
      <c r="I26" s="57"/>
      <c r="J26" s="58"/>
      <c r="K26" s="58" t="s">
        <v>4</v>
      </c>
      <c r="L26" s="175" t="s">
        <v>99</v>
      </c>
      <c r="M26" s="57" t="s">
        <v>5</v>
      </c>
      <c r="N26" s="172" t="s">
        <v>6</v>
      </c>
      <c r="O26" s="172" t="s">
        <v>102</v>
      </c>
      <c r="P26" s="172" t="s">
        <v>7</v>
      </c>
    </row>
    <row r="27" spans="1:27" ht="12.75" customHeight="1" x14ac:dyDescent="0.25">
      <c r="A27" s="173"/>
      <c r="B27" s="59" t="s">
        <v>8</v>
      </c>
      <c r="C27" s="59"/>
      <c r="D27" s="60" t="s">
        <v>9</v>
      </c>
      <c r="E27" s="60"/>
      <c r="F27" s="61" t="s">
        <v>10</v>
      </c>
      <c r="G27" s="62" t="s">
        <v>11</v>
      </c>
      <c r="H27" s="60" t="s">
        <v>12</v>
      </c>
      <c r="I27" s="61" t="s">
        <v>5</v>
      </c>
      <c r="J27" s="62"/>
      <c r="K27" s="62" t="s">
        <v>13</v>
      </c>
      <c r="L27" s="176"/>
      <c r="M27" s="61" t="s">
        <v>14</v>
      </c>
      <c r="N27" s="173"/>
      <c r="O27" s="173"/>
      <c r="P27" s="173"/>
    </row>
    <row r="28" spans="1:27" ht="12.75" customHeight="1" x14ac:dyDescent="0.25">
      <c r="A28" s="173"/>
      <c r="B28" s="59" t="s">
        <v>15</v>
      </c>
      <c r="C28" s="59" t="s">
        <v>73</v>
      </c>
      <c r="D28" s="60" t="s">
        <v>16</v>
      </c>
      <c r="E28" s="60" t="s">
        <v>73</v>
      </c>
      <c r="F28" s="61" t="s">
        <v>11</v>
      </c>
      <c r="G28" s="62" t="s">
        <v>17</v>
      </c>
      <c r="H28" s="60" t="s">
        <v>18</v>
      </c>
      <c r="I28" s="61" t="s">
        <v>19</v>
      </c>
      <c r="J28" s="62" t="s">
        <v>73</v>
      </c>
      <c r="K28" s="62" t="s">
        <v>20</v>
      </c>
      <c r="L28" s="176"/>
      <c r="M28" s="61" t="s">
        <v>21</v>
      </c>
      <c r="N28" s="173"/>
      <c r="O28" s="173"/>
      <c r="P28" s="173"/>
    </row>
    <row r="29" spans="1:27" ht="12.75" customHeight="1" x14ac:dyDescent="0.25">
      <c r="A29" s="173"/>
      <c r="B29" s="59" t="s">
        <v>22</v>
      </c>
      <c r="C29" s="59" t="s">
        <v>74</v>
      </c>
      <c r="D29" s="60" t="s">
        <v>23</v>
      </c>
      <c r="E29" s="60" t="s">
        <v>75</v>
      </c>
      <c r="F29" s="61" t="s">
        <v>24</v>
      </c>
      <c r="G29" s="62" t="s">
        <v>25</v>
      </c>
      <c r="H29" s="60" t="s">
        <v>26</v>
      </c>
      <c r="I29" s="61" t="s">
        <v>27</v>
      </c>
      <c r="J29" s="62" t="s">
        <v>76</v>
      </c>
      <c r="K29" s="62" t="s">
        <v>28</v>
      </c>
      <c r="L29" s="176"/>
      <c r="M29" s="61" t="s">
        <v>11</v>
      </c>
      <c r="N29" s="173"/>
      <c r="O29" s="173"/>
      <c r="P29" s="173"/>
    </row>
    <row r="30" spans="1:27" ht="12.75" customHeight="1" x14ac:dyDescent="0.25">
      <c r="A30" s="173"/>
      <c r="B30" s="59"/>
      <c r="C30" s="59"/>
      <c r="D30" s="63"/>
      <c r="E30" s="63"/>
      <c r="F30" s="61" t="s">
        <v>29</v>
      </c>
      <c r="G30" s="62" t="s">
        <v>30</v>
      </c>
      <c r="H30" s="60" t="s">
        <v>31</v>
      </c>
      <c r="I30" s="61" t="s">
        <v>32</v>
      </c>
      <c r="J30" s="62"/>
      <c r="K30" s="62" t="s">
        <v>33</v>
      </c>
      <c r="L30" s="176"/>
      <c r="M30" s="61" t="s">
        <v>24</v>
      </c>
      <c r="N30" s="173"/>
      <c r="O30" s="173"/>
      <c r="P30" s="173"/>
    </row>
    <row r="31" spans="1:27" ht="12.75" customHeight="1" x14ac:dyDescent="0.25">
      <c r="A31" s="174"/>
      <c r="B31" s="64"/>
      <c r="C31" s="64"/>
      <c r="D31" s="65"/>
      <c r="E31" s="65"/>
      <c r="F31" s="66"/>
      <c r="G31" s="67"/>
      <c r="H31" s="65"/>
      <c r="I31" s="66"/>
      <c r="J31" s="67"/>
      <c r="K31" s="68" t="s">
        <v>34</v>
      </c>
      <c r="L31" s="177"/>
      <c r="M31" s="69" t="s">
        <v>29</v>
      </c>
      <c r="N31" s="174"/>
      <c r="O31" s="174"/>
      <c r="P31" s="174"/>
    </row>
    <row r="32" spans="1:27" ht="18.75" customHeight="1" x14ac:dyDescent="0.25">
      <c r="A32" s="52" t="s">
        <v>95</v>
      </c>
      <c r="B32" s="53">
        <f>Acumulado.!B120</f>
        <v>0</v>
      </c>
      <c r="C32" s="53">
        <f>Acumulado.!C120</f>
        <v>0</v>
      </c>
      <c r="D32" s="53">
        <f>Acumulado.!D120</f>
        <v>0</v>
      </c>
      <c r="E32" s="53">
        <f>Acumulado.!E120</f>
        <v>0</v>
      </c>
      <c r="F32" s="53">
        <f>Acumulado.!F120</f>
        <v>0</v>
      </c>
      <c r="G32" s="53">
        <f>Acumulado.!G120</f>
        <v>0</v>
      </c>
      <c r="H32" s="53">
        <f>Acumulado.!H120</f>
        <v>0</v>
      </c>
      <c r="I32" s="53">
        <f>Acumulado.!I120</f>
        <v>0</v>
      </c>
      <c r="J32" s="53">
        <f>+Acumulado.!J120</f>
        <v>0</v>
      </c>
      <c r="K32" s="53">
        <f>Acumulado.!K120</f>
        <v>0</v>
      </c>
      <c r="L32" s="53">
        <f>Acumulado.!L120</f>
        <v>0</v>
      </c>
      <c r="M32" s="53">
        <f>Acumulado.!M120</f>
        <v>0</v>
      </c>
      <c r="N32" s="53">
        <f>Acumulado.!N120</f>
        <v>0</v>
      </c>
      <c r="O32" s="53">
        <f>Acumulado.!O120</f>
        <v>0</v>
      </c>
      <c r="P32" s="47">
        <f t="shared" ref="P32:P34" si="11">SUM(B32:O32)</f>
        <v>0</v>
      </c>
      <c r="R32" s="49"/>
    </row>
    <row r="33" spans="1:18" ht="18.75" customHeight="1" x14ac:dyDescent="0.25">
      <c r="A33" s="52" t="s">
        <v>96</v>
      </c>
      <c r="B33" s="53">
        <f>Acumulado.!B138</f>
        <v>0</v>
      </c>
      <c r="C33" s="53">
        <f>Acumulado.!C138</f>
        <v>0</v>
      </c>
      <c r="D33" s="53">
        <f>Acumulado.!D138</f>
        <v>0</v>
      </c>
      <c r="E33" s="53">
        <f>Acumulado.!E138</f>
        <v>0</v>
      </c>
      <c r="F33" s="53">
        <f>Acumulado.!F138</f>
        <v>0</v>
      </c>
      <c r="G33" s="53">
        <f>Acumulado.!G138</f>
        <v>0</v>
      </c>
      <c r="H33" s="53">
        <f>Acumulado.!H138</f>
        <v>0</v>
      </c>
      <c r="I33" s="53">
        <f>Acumulado.!I138</f>
        <v>0</v>
      </c>
      <c r="J33" s="53">
        <f>Acumulado.!J138</f>
        <v>0</v>
      </c>
      <c r="K33" s="53">
        <f>Acumulado.!K138</f>
        <v>0</v>
      </c>
      <c r="L33" s="53">
        <f>Acumulado.!L138</f>
        <v>0</v>
      </c>
      <c r="M33" s="53">
        <f>Acumulado.!M138</f>
        <v>0</v>
      </c>
      <c r="N33" s="53">
        <f>Acumulado.!N138</f>
        <v>0</v>
      </c>
      <c r="O33" s="53">
        <f>Acumulado.!O138</f>
        <v>0</v>
      </c>
      <c r="P33" s="47">
        <f t="shared" si="11"/>
        <v>0</v>
      </c>
      <c r="R33" s="49"/>
    </row>
    <row r="34" spans="1:18" ht="18.75" customHeight="1" x14ac:dyDescent="0.25">
      <c r="A34" s="52" t="s">
        <v>97</v>
      </c>
      <c r="B34" s="53">
        <f>Acumulado.!B156</f>
        <v>0</v>
      </c>
      <c r="C34" s="53">
        <v>0</v>
      </c>
      <c r="D34" s="53">
        <f>Acumulado.!D156</f>
        <v>0</v>
      </c>
      <c r="E34" s="53">
        <v>0</v>
      </c>
      <c r="F34" s="53">
        <f>Acumulado.!F156</f>
        <v>0</v>
      </c>
      <c r="G34" s="53">
        <f>Acumulado.!G156</f>
        <v>0</v>
      </c>
      <c r="H34" s="53">
        <f>Acumulado.!H156</f>
        <v>0</v>
      </c>
      <c r="I34" s="53">
        <f>Acumulado.!I156</f>
        <v>0</v>
      </c>
      <c r="J34" s="53">
        <v>0</v>
      </c>
      <c r="K34" s="53">
        <f>Acumulado.!K156</f>
        <v>0</v>
      </c>
      <c r="L34" s="53">
        <f>Acumulado.!L156</f>
        <v>0</v>
      </c>
      <c r="M34" s="53">
        <f>Acumulado.!M156</f>
        <v>0</v>
      </c>
      <c r="N34" s="53">
        <f>Acumulado.!N156</f>
        <v>0</v>
      </c>
      <c r="O34" s="53">
        <f>Acumulado.!O156</f>
        <v>0</v>
      </c>
      <c r="P34" s="47">
        <f t="shared" si="11"/>
        <v>0</v>
      </c>
    </row>
    <row r="35" spans="1:18" ht="18.75" customHeight="1" x14ac:dyDescent="0.25">
      <c r="A35" s="70" t="s">
        <v>98</v>
      </c>
      <c r="B35" s="71">
        <f t="shared" ref="B35:O35" si="12">SUM(B32:B34)</f>
        <v>0</v>
      </c>
      <c r="C35" s="71">
        <f t="shared" si="12"/>
        <v>0</v>
      </c>
      <c r="D35" s="71">
        <f t="shared" si="12"/>
        <v>0</v>
      </c>
      <c r="E35" s="71">
        <f t="shared" si="12"/>
        <v>0</v>
      </c>
      <c r="F35" s="71">
        <f t="shared" si="12"/>
        <v>0</v>
      </c>
      <c r="G35" s="71">
        <f t="shared" si="12"/>
        <v>0</v>
      </c>
      <c r="H35" s="71">
        <f t="shared" si="12"/>
        <v>0</v>
      </c>
      <c r="I35" s="71">
        <f t="shared" si="12"/>
        <v>0</v>
      </c>
      <c r="J35" s="71">
        <f t="shared" si="12"/>
        <v>0</v>
      </c>
      <c r="K35" s="71">
        <f t="shared" si="12"/>
        <v>0</v>
      </c>
      <c r="L35" s="71">
        <f t="shared" si="12"/>
        <v>0</v>
      </c>
      <c r="M35" s="71">
        <f t="shared" si="12"/>
        <v>0</v>
      </c>
      <c r="N35" s="71">
        <f t="shared" si="12"/>
        <v>0</v>
      </c>
      <c r="O35" s="71">
        <f t="shared" si="12"/>
        <v>0</v>
      </c>
      <c r="P35" s="71">
        <f>SUM(P32:P34)</f>
        <v>0</v>
      </c>
    </row>
    <row r="36" spans="1:18" ht="12.75" customHeight="1" x14ac:dyDescent="0.25">
      <c r="I36" s="48"/>
      <c r="J36" s="48"/>
    </row>
    <row r="37" spans="1:18" ht="12.75" customHeight="1" x14ac:dyDescent="0.25">
      <c r="B37" s="48"/>
      <c r="C37" s="48"/>
      <c r="D37" s="48"/>
      <c r="E37" s="48"/>
      <c r="F37" s="48"/>
      <c r="G37" s="48"/>
      <c r="H37" s="48"/>
      <c r="I37" s="48"/>
      <c r="J37" s="48"/>
    </row>
    <row r="38" spans="1:18" ht="12.75" customHeight="1" x14ac:dyDescent="0.25">
      <c r="A38" s="172" t="s">
        <v>83</v>
      </c>
      <c r="B38" s="55"/>
      <c r="C38" s="55"/>
      <c r="D38" s="56"/>
      <c r="E38" s="56"/>
      <c r="F38" s="57"/>
      <c r="G38" s="58" t="s">
        <v>3</v>
      </c>
      <c r="H38" s="56" t="s">
        <v>3</v>
      </c>
      <c r="I38" s="57"/>
      <c r="J38" s="58"/>
      <c r="K38" s="58" t="s">
        <v>4</v>
      </c>
      <c r="L38" s="175" t="s">
        <v>99</v>
      </c>
      <c r="M38" s="57" t="s">
        <v>5</v>
      </c>
      <c r="N38" s="172" t="s">
        <v>6</v>
      </c>
      <c r="O38" s="172" t="s">
        <v>102</v>
      </c>
      <c r="P38" s="172" t="s">
        <v>7</v>
      </c>
    </row>
    <row r="39" spans="1:18" ht="12.75" customHeight="1" x14ac:dyDescent="0.25">
      <c r="A39" s="173"/>
      <c r="B39" s="59" t="s">
        <v>8</v>
      </c>
      <c r="C39" s="59"/>
      <c r="D39" s="60" t="s">
        <v>9</v>
      </c>
      <c r="E39" s="60"/>
      <c r="F39" s="61" t="s">
        <v>10</v>
      </c>
      <c r="G39" s="62" t="s">
        <v>11</v>
      </c>
      <c r="H39" s="60" t="s">
        <v>12</v>
      </c>
      <c r="I39" s="61" t="s">
        <v>5</v>
      </c>
      <c r="J39" s="62"/>
      <c r="K39" s="62" t="s">
        <v>13</v>
      </c>
      <c r="L39" s="176"/>
      <c r="M39" s="61" t="s">
        <v>14</v>
      </c>
      <c r="N39" s="173"/>
      <c r="O39" s="173"/>
      <c r="P39" s="173"/>
    </row>
    <row r="40" spans="1:18" x14ac:dyDescent="0.25">
      <c r="A40" s="173"/>
      <c r="B40" s="59" t="s">
        <v>15</v>
      </c>
      <c r="C40" s="59" t="s">
        <v>73</v>
      </c>
      <c r="D40" s="60" t="s">
        <v>16</v>
      </c>
      <c r="E40" s="60" t="s">
        <v>73</v>
      </c>
      <c r="F40" s="61" t="s">
        <v>11</v>
      </c>
      <c r="G40" s="62" t="s">
        <v>17</v>
      </c>
      <c r="H40" s="60" t="s">
        <v>18</v>
      </c>
      <c r="I40" s="61" t="s">
        <v>19</v>
      </c>
      <c r="J40" s="62" t="s">
        <v>73</v>
      </c>
      <c r="K40" s="62" t="s">
        <v>20</v>
      </c>
      <c r="L40" s="176"/>
      <c r="M40" s="61" t="s">
        <v>21</v>
      </c>
      <c r="N40" s="173"/>
      <c r="O40" s="173"/>
      <c r="P40" s="173"/>
    </row>
    <row r="41" spans="1:18" x14ac:dyDescent="0.25">
      <c r="A41" s="173"/>
      <c r="B41" s="59" t="s">
        <v>22</v>
      </c>
      <c r="C41" s="59" t="s">
        <v>74</v>
      </c>
      <c r="D41" s="60" t="s">
        <v>23</v>
      </c>
      <c r="E41" s="60" t="s">
        <v>75</v>
      </c>
      <c r="F41" s="61" t="s">
        <v>24</v>
      </c>
      <c r="G41" s="62" t="s">
        <v>25</v>
      </c>
      <c r="H41" s="60" t="s">
        <v>26</v>
      </c>
      <c r="I41" s="61" t="s">
        <v>27</v>
      </c>
      <c r="J41" s="62" t="s">
        <v>76</v>
      </c>
      <c r="K41" s="62" t="s">
        <v>28</v>
      </c>
      <c r="L41" s="176"/>
      <c r="M41" s="61" t="s">
        <v>11</v>
      </c>
      <c r="N41" s="173"/>
      <c r="O41" s="173"/>
      <c r="P41" s="173"/>
    </row>
    <row r="42" spans="1:18" x14ac:dyDescent="0.25">
      <c r="A42" s="173"/>
      <c r="B42" s="59"/>
      <c r="C42" s="59"/>
      <c r="D42" s="63"/>
      <c r="E42" s="63"/>
      <c r="F42" s="61" t="s">
        <v>29</v>
      </c>
      <c r="G42" s="62" t="s">
        <v>30</v>
      </c>
      <c r="H42" s="60" t="s">
        <v>31</v>
      </c>
      <c r="I42" s="61" t="s">
        <v>32</v>
      </c>
      <c r="J42" s="62"/>
      <c r="K42" s="62" t="s">
        <v>33</v>
      </c>
      <c r="L42" s="176"/>
      <c r="M42" s="61" t="s">
        <v>24</v>
      </c>
      <c r="N42" s="173"/>
      <c r="O42" s="173"/>
      <c r="P42" s="173"/>
    </row>
    <row r="43" spans="1:18" x14ac:dyDescent="0.25">
      <c r="A43" s="174"/>
      <c r="B43" s="64"/>
      <c r="C43" s="64"/>
      <c r="D43" s="65"/>
      <c r="E43" s="65"/>
      <c r="F43" s="66"/>
      <c r="G43" s="67"/>
      <c r="H43" s="65"/>
      <c r="I43" s="66"/>
      <c r="J43" s="67"/>
      <c r="K43" s="68" t="s">
        <v>34</v>
      </c>
      <c r="L43" s="177"/>
      <c r="M43" s="69" t="s">
        <v>29</v>
      </c>
      <c r="N43" s="174"/>
      <c r="O43" s="174"/>
      <c r="P43" s="174"/>
    </row>
    <row r="44" spans="1:18" ht="18.75" customHeight="1" x14ac:dyDescent="0.25">
      <c r="A44" s="52" t="s">
        <v>95</v>
      </c>
      <c r="B44" s="53">
        <f>Acumulado.!B121</f>
        <v>0</v>
      </c>
      <c r="C44" s="53">
        <f>+Acumulado.!C121</f>
        <v>0</v>
      </c>
      <c r="D44" s="53">
        <f>Acumulado.!D121</f>
        <v>0</v>
      </c>
      <c r="E44" s="53">
        <f>+Acumulado.!E121</f>
        <v>0</v>
      </c>
      <c r="F44" s="53">
        <f>Acumulado.!F121</f>
        <v>0</v>
      </c>
      <c r="G44" s="53">
        <f>Acumulado.!G121</f>
        <v>0</v>
      </c>
      <c r="H44" s="53">
        <f>Acumulado.!H121</f>
        <v>0</v>
      </c>
      <c r="I44" s="53">
        <f>Acumulado.!I121</f>
        <v>0</v>
      </c>
      <c r="J44" s="53">
        <f>+Acumulado.!J121</f>
        <v>0</v>
      </c>
      <c r="K44" s="53">
        <f>Acumulado.!K121</f>
        <v>0</v>
      </c>
      <c r="L44" s="53">
        <f>Acumulado.!L121</f>
        <v>0</v>
      </c>
      <c r="M44" s="53">
        <f>Acumulado.!M121</f>
        <v>0</v>
      </c>
      <c r="N44" s="53">
        <f>Acumulado.!N121</f>
        <v>0</v>
      </c>
      <c r="O44" s="53">
        <f>Acumulado.!O121</f>
        <v>0</v>
      </c>
      <c r="P44" s="47">
        <f t="shared" ref="P44:P46" si="13">SUM(B44:O44)</f>
        <v>0</v>
      </c>
    </row>
    <row r="45" spans="1:18" ht="18.75" customHeight="1" x14ac:dyDescent="0.25">
      <c r="A45" s="52" t="s">
        <v>96</v>
      </c>
      <c r="B45" s="53">
        <f>Acumulado.!B139</f>
        <v>0</v>
      </c>
      <c r="C45" s="53">
        <f>Acumulado.!C139</f>
        <v>0</v>
      </c>
      <c r="D45" s="53">
        <f>Acumulado.!D139</f>
        <v>0</v>
      </c>
      <c r="E45" s="53">
        <f>Acumulado.!E139</f>
        <v>0</v>
      </c>
      <c r="F45" s="53">
        <f>Acumulado.!F139</f>
        <v>0</v>
      </c>
      <c r="G45" s="53">
        <f>Acumulado.!G139</f>
        <v>0</v>
      </c>
      <c r="H45" s="53">
        <f>Acumulado.!H139</f>
        <v>0</v>
      </c>
      <c r="I45" s="53">
        <f>Acumulado.!I139</f>
        <v>0</v>
      </c>
      <c r="J45" s="53">
        <f>Acumulado.!J139</f>
        <v>0</v>
      </c>
      <c r="K45" s="53">
        <f>Acumulado.!K139</f>
        <v>0</v>
      </c>
      <c r="L45" s="53">
        <f>Acumulado.!L139</f>
        <v>0</v>
      </c>
      <c r="M45" s="53">
        <f>Acumulado.!M139</f>
        <v>0</v>
      </c>
      <c r="N45" s="53">
        <f>Acumulado.!N139</f>
        <v>0</v>
      </c>
      <c r="O45" s="53">
        <f>Acumulado.!O139</f>
        <v>0</v>
      </c>
      <c r="P45" s="47">
        <f t="shared" si="13"/>
        <v>0</v>
      </c>
    </row>
    <row r="46" spans="1:18" ht="18.75" customHeight="1" x14ac:dyDescent="0.25">
      <c r="A46" s="52" t="s">
        <v>97</v>
      </c>
      <c r="B46" s="53">
        <f>Acumulado.!B157</f>
        <v>0</v>
      </c>
      <c r="C46" s="53">
        <v>0</v>
      </c>
      <c r="D46" s="53">
        <f>Acumulado.!D157</f>
        <v>0</v>
      </c>
      <c r="E46" s="53">
        <v>0</v>
      </c>
      <c r="F46" s="53">
        <f>Acumulado.!F157</f>
        <v>0</v>
      </c>
      <c r="G46" s="53">
        <f>Acumulado.!G157</f>
        <v>0</v>
      </c>
      <c r="H46" s="53">
        <f>Acumulado.!H157</f>
        <v>0</v>
      </c>
      <c r="I46" s="53">
        <f>Acumulado.!I157</f>
        <v>0</v>
      </c>
      <c r="J46" s="53">
        <v>0</v>
      </c>
      <c r="K46" s="53">
        <f>Acumulado.!K157</f>
        <v>0</v>
      </c>
      <c r="L46" s="53">
        <f>Acumulado.!L157</f>
        <v>0</v>
      </c>
      <c r="M46" s="53">
        <f>Acumulado.!M157</f>
        <v>0</v>
      </c>
      <c r="N46" s="53">
        <f>Acumulado.!N157</f>
        <v>0</v>
      </c>
      <c r="O46" s="53">
        <f>Acumulado.!O157</f>
        <v>0</v>
      </c>
      <c r="P46" s="47">
        <f t="shared" si="13"/>
        <v>0</v>
      </c>
    </row>
    <row r="47" spans="1:18" ht="18.75" customHeight="1" x14ac:dyDescent="0.25">
      <c r="A47" s="70" t="s">
        <v>98</v>
      </c>
      <c r="B47" s="71">
        <f t="shared" ref="B47:J47" si="14">SUM(B44:B46)</f>
        <v>0</v>
      </c>
      <c r="C47" s="71">
        <f t="shared" si="14"/>
        <v>0</v>
      </c>
      <c r="D47" s="71">
        <f t="shared" si="14"/>
        <v>0</v>
      </c>
      <c r="E47" s="71">
        <f t="shared" si="14"/>
        <v>0</v>
      </c>
      <c r="F47" s="71">
        <f t="shared" si="14"/>
        <v>0</v>
      </c>
      <c r="G47" s="71">
        <f t="shared" si="14"/>
        <v>0</v>
      </c>
      <c r="H47" s="71">
        <f t="shared" si="14"/>
        <v>0</v>
      </c>
      <c r="I47" s="71">
        <f t="shared" si="14"/>
        <v>0</v>
      </c>
      <c r="J47" s="71">
        <f t="shared" si="14"/>
        <v>0</v>
      </c>
      <c r="K47" s="71">
        <f>SUM(K44:K46)</f>
        <v>0</v>
      </c>
      <c r="L47" s="71">
        <f>SUM(L44:L46)</f>
        <v>0</v>
      </c>
      <c r="M47" s="71">
        <f>SUM(M44:M46)</f>
        <v>0</v>
      </c>
      <c r="N47" s="71">
        <f t="shared" ref="N47:O47" si="15">SUM(N44:N46)</f>
        <v>0</v>
      </c>
      <c r="O47" s="71">
        <f t="shared" si="15"/>
        <v>0</v>
      </c>
      <c r="P47" s="71">
        <f>SUM(P44:P46)</f>
        <v>0</v>
      </c>
    </row>
    <row r="50" spans="1:16" x14ac:dyDescent="0.25">
      <c r="A50" s="172" t="s">
        <v>84</v>
      </c>
      <c r="B50" s="55"/>
      <c r="C50" s="55"/>
      <c r="D50" s="56"/>
      <c r="E50" s="56"/>
      <c r="F50" s="57"/>
      <c r="G50" s="58" t="s">
        <v>3</v>
      </c>
      <c r="H50" s="56" t="s">
        <v>3</v>
      </c>
      <c r="I50" s="57"/>
      <c r="J50" s="58"/>
      <c r="K50" s="58" t="s">
        <v>4</v>
      </c>
      <c r="L50" s="175" t="s">
        <v>99</v>
      </c>
      <c r="M50" s="57" t="s">
        <v>5</v>
      </c>
      <c r="N50" s="172" t="s">
        <v>6</v>
      </c>
      <c r="O50" s="172" t="s">
        <v>102</v>
      </c>
      <c r="P50" s="172" t="s">
        <v>7</v>
      </c>
    </row>
    <row r="51" spans="1:16" x14ac:dyDescent="0.25">
      <c r="A51" s="173"/>
      <c r="B51" s="59" t="s">
        <v>8</v>
      </c>
      <c r="C51" s="59"/>
      <c r="D51" s="60" t="s">
        <v>9</v>
      </c>
      <c r="E51" s="60"/>
      <c r="F51" s="61" t="s">
        <v>10</v>
      </c>
      <c r="G51" s="62" t="s">
        <v>11</v>
      </c>
      <c r="H51" s="60" t="s">
        <v>12</v>
      </c>
      <c r="I51" s="61" t="s">
        <v>5</v>
      </c>
      <c r="J51" s="62"/>
      <c r="K51" s="62" t="s">
        <v>13</v>
      </c>
      <c r="L51" s="176"/>
      <c r="M51" s="61" t="s">
        <v>14</v>
      </c>
      <c r="N51" s="173"/>
      <c r="O51" s="173"/>
      <c r="P51" s="173"/>
    </row>
    <row r="52" spans="1:16" x14ac:dyDescent="0.25">
      <c r="A52" s="173"/>
      <c r="B52" s="59" t="s">
        <v>15</v>
      </c>
      <c r="C52" s="59" t="s">
        <v>73</v>
      </c>
      <c r="D52" s="60" t="s">
        <v>16</v>
      </c>
      <c r="E52" s="60" t="s">
        <v>73</v>
      </c>
      <c r="F52" s="61" t="s">
        <v>11</v>
      </c>
      <c r="G52" s="62" t="s">
        <v>17</v>
      </c>
      <c r="H52" s="60" t="s">
        <v>18</v>
      </c>
      <c r="I52" s="61" t="s">
        <v>19</v>
      </c>
      <c r="J52" s="62" t="s">
        <v>73</v>
      </c>
      <c r="K52" s="62" t="s">
        <v>20</v>
      </c>
      <c r="L52" s="176"/>
      <c r="M52" s="61" t="s">
        <v>21</v>
      </c>
      <c r="N52" s="173"/>
      <c r="O52" s="173"/>
      <c r="P52" s="173"/>
    </row>
    <row r="53" spans="1:16" x14ac:dyDescent="0.25">
      <c r="A53" s="173"/>
      <c r="B53" s="59" t="s">
        <v>22</v>
      </c>
      <c r="C53" s="59" t="s">
        <v>74</v>
      </c>
      <c r="D53" s="60" t="s">
        <v>23</v>
      </c>
      <c r="E53" s="60" t="s">
        <v>75</v>
      </c>
      <c r="F53" s="61" t="s">
        <v>24</v>
      </c>
      <c r="G53" s="62" t="s">
        <v>25</v>
      </c>
      <c r="H53" s="60" t="s">
        <v>26</v>
      </c>
      <c r="I53" s="61" t="s">
        <v>27</v>
      </c>
      <c r="J53" s="62" t="s">
        <v>76</v>
      </c>
      <c r="K53" s="62" t="s">
        <v>28</v>
      </c>
      <c r="L53" s="176"/>
      <c r="M53" s="61" t="s">
        <v>11</v>
      </c>
      <c r="N53" s="173"/>
      <c r="O53" s="173"/>
      <c r="P53" s="173"/>
    </row>
    <row r="54" spans="1:16" x14ac:dyDescent="0.25">
      <c r="A54" s="173"/>
      <c r="B54" s="59"/>
      <c r="C54" s="59"/>
      <c r="D54" s="63"/>
      <c r="E54" s="63"/>
      <c r="F54" s="61" t="s">
        <v>29</v>
      </c>
      <c r="G54" s="62" t="s">
        <v>30</v>
      </c>
      <c r="H54" s="60" t="s">
        <v>31</v>
      </c>
      <c r="I54" s="61" t="s">
        <v>32</v>
      </c>
      <c r="J54" s="62"/>
      <c r="K54" s="62" t="s">
        <v>33</v>
      </c>
      <c r="L54" s="176"/>
      <c r="M54" s="61" t="s">
        <v>24</v>
      </c>
      <c r="N54" s="173"/>
      <c r="O54" s="173"/>
      <c r="P54" s="173"/>
    </row>
    <row r="55" spans="1:16" x14ac:dyDescent="0.25">
      <c r="A55" s="174"/>
      <c r="B55" s="64"/>
      <c r="C55" s="64"/>
      <c r="D55" s="65"/>
      <c r="E55" s="65"/>
      <c r="F55" s="66"/>
      <c r="G55" s="67"/>
      <c r="H55" s="65"/>
      <c r="I55" s="66"/>
      <c r="J55" s="67"/>
      <c r="K55" s="68" t="s">
        <v>34</v>
      </c>
      <c r="L55" s="177"/>
      <c r="M55" s="69" t="s">
        <v>29</v>
      </c>
      <c r="N55" s="174"/>
      <c r="O55" s="174"/>
      <c r="P55" s="174"/>
    </row>
    <row r="56" spans="1:16" ht="18.75" customHeight="1" x14ac:dyDescent="0.25">
      <c r="A56" s="52" t="s">
        <v>95</v>
      </c>
      <c r="B56" s="53">
        <f>Acumulado.!B122</f>
        <v>0</v>
      </c>
      <c r="C56" s="53">
        <f>+Acumulado.!C122</f>
        <v>0</v>
      </c>
      <c r="D56" s="53">
        <f>Acumulado.!D122</f>
        <v>0</v>
      </c>
      <c r="E56" s="53">
        <f>+Acumulado.!E122</f>
        <v>0</v>
      </c>
      <c r="F56" s="53">
        <f>Acumulado.!F122</f>
        <v>0</v>
      </c>
      <c r="G56" s="53">
        <f>Acumulado.!G122</f>
        <v>0</v>
      </c>
      <c r="H56" s="53">
        <f>Acumulado.!H122</f>
        <v>0</v>
      </c>
      <c r="I56" s="53">
        <f>Acumulado.!I122</f>
        <v>0</v>
      </c>
      <c r="J56" s="53">
        <f>+Acumulado.!J122</f>
        <v>0</v>
      </c>
      <c r="K56" s="53">
        <f>Acumulado.!K122</f>
        <v>0</v>
      </c>
      <c r="L56" s="53">
        <f>Acumulado.!L122</f>
        <v>0</v>
      </c>
      <c r="M56" s="53">
        <f>Acumulado.!M122</f>
        <v>0</v>
      </c>
      <c r="N56" s="53">
        <f>Acumulado.!N122</f>
        <v>0</v>
      </c>
      <c r="O56" s="53">
        <f>Acumulado.!O122</f>
        <v>0</v>
      </c>
      <c r="P56" s="47">
        <f t="shared" ref="P56:P58" si="16">SUM(B56:O56)</f>
        <v>0</v>
      </c>
    </row>
    <row r="57" spans="1:16" ht="18.75" customHeight="1" x14ac:dyDescent="0.25">
      <c r="A57" s="52" t="s">
        <v>96</v>
      </c>
      <c r="B57" s="53">
        <f>Acumulado.!B140</f>
        <v>0</v>
      </c>
      <c r="C57" s="53">
        <f>Acumulado.!C140</f>
        <v>0</v>
      </c>
      <c r="D57" s="53">
        <f>Acumulado.!D140</f>
        <v>0</v>
      </c>
      <c r="E57" s="53">
        <f>Acumulado.!E140</f>
        <v>0</v>
      </c>
      <c r="F57" s="53">
        <f>Acumulado.!F140</f>
        <v>0</v>
      </c>
      <c r="G57" s="53">
        <f>Acumulado.!G140</f>
        <v>0</v>
      </c>
      <c r="H57" s="53">
        <f>Acumulado.!H140</f>
        <v>0</v>
      </c>
      <c r="I57" s="53">
        <f>Acumulado.!I140</f>
        <v>0</v>
      </c>
      <c r="J57" s="53">
        <f>Acumulado.!J140</f>
        <v>0</v>
      </c>
      <c r="K57" s="53">
        <f>Acumulado.!K140</f>
        <v>0</v>
      </c>
      <c r="L57" s="53">
        <f>Acumulado.!L140</f>
        <v>0</v>
      </c>
      <c r="M57" s="53">
        <f>Acumulado.!M140</f>
        <v>0</v>
      </c>
      <c r="N57" s="53">
        <f>Acumulado.!N140</f>
        <v>0</v>
      </c>
      <c r="O57" s="53">
        <f>Acumulado.!O140</f>
        <v>0</v>
      </c>
      <c r="P57" s="47">
        <f t="shared" si="16"/>
        <v>0</v>
      </c>
    </row>
    <row r="58" spans="1:16" ht="18.75" customHeight="1" x14ac:dyDescent="0.25">
      <c r="A58" s="52" t="s">
        <v>97</v>
      </c>
      <c r="B58" s="53">
        <f>Acumulado.!B158</f>
        <v>0</v>
      </c>
      <c r="C58" s="53">
        <v>0</v>
      </c>
      <c r="D58" s="53">
        <f>Acumulado.!D158</f>
        <v>0</v>
      </c>
      <c r="E58" s="53">
        <v>0</v>
      </c>
      <c r="F58" s="53">
        <f>Acumulado.!F158</f>
        <v>0</v>
      </c>
      <c r="G58" s="53">
        <f>Acumulado.!G158</f>
        <v>0</v>
      </c>
      <c r="H58" s="53">
        <f>Acumulado.!H158</f>
        <v>0</v>
      </c>
      <c r="I58" s="53">
        <f>Acumulado.!I158</f>
        <v>0</v>
      </c>
      <c r="J58" s="53">
        <v>0</v>
      </c>
      <c r="K58" s="53">
        <f>Acumulado.!K158</f>
        <v>0</v>
      </c>
      <c r="L58" s="53">
        <f>Acumulado.!L158</f>
        <v>0</v>
      </c>
      <c r="M58" s="53">
        <f>Acumulado.!M158</f>
        <v>0</v>
      </c>
      <c r="N58" s="53">
        <f>Acumulado.!N158</f>
        <v>0</v>
      </c>
      <c r="O58" s="53">
        <f>Acumulado.!O158</f>
        <v>0</v>
      </c>
      <c r="P58" s="47">
        <f t="shared" si="16"/>
        <v>0</v>
      </c>
    </row>
    <row r="59" spans="1:16" ht="18.75" customHeight="1" x14ac:dyDescent="0.25">
      <c r="A59" s="70" t="s">
        <v>98</v>
      </c>
      <c r="B59" s="71">
        <f t="shared" ref="B59:J59" si="17">SUM(B56:B58)</f>
        <v>0</v>
      </c>
      <c r="C59" s="71">
        <f t="shared" si="17"/>
        <v>0</v>
      </c>
      <c r="D59" s="71">
        <f t="shared" si="17"/>
        <v>0</v>
      </c>
      <c r="E59" s="71">
        <f t="shared" si="17"/>
        <v>0</v>
      </c>
      <c r="F59" s="71">
        <f t="shared" si="17"/>
        <v>0</v>
      </c>
      <c r="G59" s="71">
        <f t="shared" si="17"/>
        <v>0</v>
      </c>
      <c r="H59" s="71">
        <f t="shared" si="17"/>
        <v>0</v>
      </c>
      <c r="I59" s="71">
        <f t="shared" si="17"/>
        <v>0</v>
      </c>
      <c r="J59" s="71">
        <f t="shared" si="17"/>
        <v>0</v>
      </c>
      <c r="K59" s="71">
        <f>SUM(K56:K58)</f>
        <v>0</v>
      </c>
      <c r="L59" s="71">
        <f>SUM(L56:L58)</f>
        <v>0</v>
      </c>
      <c r="M59" s="71">
        <f>SUM(M56:M58)</f>
        <v>0</v>
      </c>
      <c r="N59" s="71">
        <f t="shared" ref="N59:O59" si="18">SUM(N56:N58)</f>
        <v>0</v>
      </c>
      <c r="O59" s="71">
        <f t="shared" si="18"/>
        <v>0</v>
      </c>
      <c r="P59" s="71">
        <f>SUM(P56:P58)</f>
        <v>0</v>
      </c>
    </row>
    <row r="62" spans="1:16" x14ac:dyDescent="0.25">
      <c r="A62" s="172" t="s">
        <v>85</v>
      </c>
      <c r="B62" s="55"/>
      <c r="C62" s="55"/>
      <c r="D62" s="56"/>
      <c r="E62" s="56"/>
      <c r="F62" s="57"/>
      <c r="G62" s="58" t="s">
        <v>3</v>
      </c>
      <c r="H62" s="56" t="s">
        <v>3</v>
      </c>
      <c r="I62" s="57"/>
      <c r="J62" s="58"/>
      <c r="K62" s="58" t="s">
        <v>4</v>
      </c>
      <c r="L62" s="175" t="s">
        <v>99</v>
      </c>
      <c r="M62" s="57" t="s">
        <v>5</v>
      </c>
      <c r="N62" s="172" t="s">
        <v>6</v>
      </c>
      <c r="O62" s="172" t="s">
        <v>102</v>
      </c>
      <c r="P62" s="172" t="s">
        <v>7</v>
      </c>
    </row>
    <row r="63" spans="1:16" x14ac:dyDescent="0.25">
      <c r="A63" s="173"/>
      <c r="B63" s="59" t="s">
        <v>8</v>
      </c>
      <c r="C63" s="59"/>
      <c r="D63" s="60" t="s">
        <v>9</v>
      </c>
      <c r="E63" s="60"/>
      <c r="F63" s="61" t="s">
        <v>10</v>
      </c>
      <c r="G63" s="62" t="s">
        <v>11</v>
      </c>
      <c r="H63" s="60" t="s">
        <v>12</v>
      </c>
      <c r="I63" s="61" t="s">
        <v>5</v>
      </c>
      <c r="J63" s="62"/>
      <c r="K63" s="62" t="s">
        <v>13</v>
      </c>
      <c r="L63" s="176"/>
      <c r="M63" s="61" t="s">
        <v>14</v>
      </c>
      <c r="N63" s="173"/>
      <c r="O63" s="173"/>
      <c r="P63" s="173"/>
    </row>
    <row r="64" spans="1:16" x14ac:dyDescent="0.25">
      <c r="A64" s="173"/>
      <c r="B64" s="59" t="s">
        <v>15</v>
      </c>
      <c r="C64" s="59" t="s">
        <v>73</v>
      </c>
      <c r="D64" s="60" t="s">
        <v>16</v>
      </c>
      <c r="E64" s="60" t="s">
        <v>73</v>
      </c>
      <c r="F64" s="61" t="s">
        <v>11</v>
      </c>
      <c r="G64" s="62" t="s">
        <v>17</v>
      </c>
      <c r="H64" s="60" t="s">
        <v>18</v>
      </c>
      <c r="I64" s="61" t="s">
        <v>19</v>
      </c>
      <c r="J64" s="62" t="s">
        <v>73</v>
      </c>
      <c r="K64" s="62" t="s">
        <v>20</v>
      </c>
      <c r="L64" s="176"/>
      <c r="M64" s="61" t="s">
        <v>21</v>
      </c>
      <c r="N64" s="173"/>
      <c r="O64" s="173"/>
      <c r="P64" s="173"/>
    </row>
    <row r="65" spans="1:16" x14ac:dyDescent="0.25">
      <c r="A65" s="173"/>
      <c r="B65" s="59" t="s">
        <v>22</v>
      </c>
      <c r="C65" s="59" t="s">
        <v>74</v>
      </c>
      <c r="D65" s="60" t="s">
        <v>23</v>
      </c>
      <c r="E65" s="60" t="s">
        <v>75</v>
      </c>
      <c r="F65" s="61" t="s">
        <v>24</v>
      </c>
      <c r="G65" s="62" t="s">
        <v>25</v>
      </c>
      <c r="H65" s="60" t="s">
        <v>26</v>
      </c>
      <c r="I65" s="61" t="s">
        <v>27</v>
      </c>
      <c r="J65" s="62" t="s">
        <v>76</v>
      </c>
      <c r="K65" s="62" t="s">
        <v>28</v>
      </c>
      <c r="L65" s="176"/>
      <c r="M65" s="61" t="s">
        <v>11</v>
      </c>
      <c r="N65" s="173"/>
      <c r="O65" s="173"/>
      <c r="P65" s="173"/>
    </row>
    <row r="66" spans="1:16" x14ac:dyDescent="0.25">
      <c r="A66" s="173"/>
      <c r="B66" s="59"/>
      <c r="C66" s="59"/>
      <c r="D66" s="63"/>
      <c r="E66" s="63"/>
      <c r="F66" s="61" t="s">
        <v>29</v>
      </c>
      <c r="G66" s="62" t="s">
        <v>30</v>
      </c>
      <c r="H66" s="60" t="s">
        <v>31</v>
      </c>
      <c r="I66" s="61" t="s">
        <v>32</v>
      </c>
      <c r="J66" s="62"/>
      <c r="K66" s="62" t="s">
        <v>33</v>
      </c>
      <c r="L66" s="176"/>
      <c r="M66" s="61" t="s">
        <v>24</v>
      </c>
      <c r="N66" s="173"/>
      <c r="O66" s="173"/>
      <c r="P66" s="173"/>
    </row>
    <row r="67" spans="1:16" x14ac:dyDescent="0.25">
      <c r="A67" s="174"/>
      <c r="B67" s="64"/>
      <c r="C67" s="64"/>
      <c r="D67" s="65"/>
      <c r="E67" s="65"/>
      <c r="F67" s="66"/>
      <c r="G67" s="67"/>
      <c r="H67" s="65"/>
      <c r="I67" s="66"/>
      <c r="J67" s="67"/>
      <c r="K67" s="68" t="s">
        <v>34</v>
      </c>
      <c r="L67" s="177"/>
      <c r="M67" s="69" t="s">
        <v>29</v>
      </c>
      <c r="N67" s="174"/>
      <c r="O67" s="174"/>
      <c r="P67" s="174"/>
    </row>
    <row r="68" spans="1:16" ht="18.75" customHeight="1" x14ac:dyDescent="0.25">
      <c r="A68" s="52" t="s">
        <v>95</v>
      </c>
      <c r="B68" s="53">
        <f>Acumulado.!B123</f>
        <v>0</v>
      </c>
      <c r="C68" s="53">
        <f>+Acumulado.!C123</f>
        <v>0</v>
      </c>
      <c r="D68" s="53">
        <f>Acumulado.!D123</f>
        <v>0</v>
      </c>
      <c r="E68" s="53">
        <f>+Acumulado.!E123</f>
        <v>0</v>
      </c>
      <c r="F68" s="53">
        <f>Acumulado.!F123</f>
        <v>0</v>
      </c>
      <c r="G68" s="53">
        <f>Acumulado.!G123</f>
        <v>0</v>
      </c>
      <c r="H68" s="53">
        <f>Acumulado.!H123</f>
        <v>0</v>
      </c>
      <c r="I68" s="53">
        <f>Acumulado.!I123</f>
        <v>0</v>
      </c>
      <c r="J68" s="53">
        <f>+Acumulado.!J123</f>
        <v>0</v>
      </c>
      <c r="K68" s="53">
        <f>Acumulado.!K123</f>
        <v>0</v>
      </c>
      <c r="L68" s="53">
        <f>Acumulado.!L123</f>
        <v>0</v>
      </c>
      <c r="M68" s="53">
        <f>Acumulado.!M123</f>
        <v>0</v>
      </c>
      <c r="N68" s="53">
        <f>Acumulado.!N123</f>
        <v>0</v>
      </c>
      <c r="O68" s="53">
        <f>Acumulado.!O123</f>
        <v>0</v>
      </c>
      <c r="P68" s="47">
        <f t="shared" ref="P68:P70" si="19">SUM(B68:O68)</f>
        <v>0</v>
      </c>
    </row>
    <row r="69" spans="1:16" ht="18.75" customHeight="1" x14ac:dyDescent="0.25">
      <c r="A69" s="52" t="s">
        <v>96</v>
      </c>
      <c r="B69" s="53">
        <f>Acumulado.!B141</f>
        <v>0</v>
      </c>
      <c r="C69" s="53">
        <f>Acumulado.!C141</f>
        <v>0</v>
      </c>
      <c r="D69" s="53">
        <f>Acumulado.!D141</f>
        <v>0</v>
      </c>
      <c r="E69" s="53">
        <f>Acumulado.!E141</f>
        <v>0</v>
      </c>
      <c r="F69" s="53">
        <f>Acumulado.!F141</f>
        <v>0</v>
      </c>
      <c r="G69" s="53">
        <f>Acumulado.!G141</f>
        <v>0</v>
      </c>
      <c r="H69" s="53">
        <f>Acumulado.!H141</f>
        <v>0</v>
      </c>
      <c r="I69" s="53">
        <f>Acumulado.!I141</f>
        <v>0</v>
      </c>
      <c r="J69" s="53">
        <f>Acumulado.!J141</f>
        <v>0</v>
      </c>
      <c r="K69" s="53">
        <f>Acumulado.!K141</f>
        <v>0</v>
      </c>
      <c r="L69" s="53">
        <f>Acumulado.!L141</f>
        <v>0</v>
      </c>
      <c r="M69" s="53">
        <f>Acumulado.!M141</f>
        <v>0</v>
      </c>
      <c r="N69" s="53">
        <f>Acumulado.!N141</f>
        <v>0</v>
      </c>
      <c r="O69" s="53">
        <f>Acumulado.!O141</f>
        <v>0</v>
      </c>
      <c r="P69" s="47">
        <f t="shared" si="19"/>
        <v>0</v>
      </c>
    </row>
    <row r="70" spans="1:16" ht="18.75" customHeight="1" x14ac:dyDescent="0.25">
      <c r="A70" s="52" t="s">
        <v>97</v>
      </c>
      <c r="B70" s="53">
        <f>Acumulado.!B159</f>
        <v>0</v>
      </c>
      <c r="C70" s="53">
        <v>0</v>
      </c>
      <c r="D70" s="53">
        <f>Acumulado.!D159</f>
        <v>0</v>
      </c>
      <c r="E70" s="53">
        <v>0</v>
      </c>
      <c r="F70" s="53">
        <f>Acumulado.!F159</f>
        <v>0</v>
      </c>
      <c r="G70" s="53">
        <f>Acumulado.!G159</f>
        <v>0</v>
      </c>
      <c r="H70" s="53">
        <f>Acumulado.!H159</f>
        <v>0</v>
      </c>
      <c r="I70" s="53">
        <f>Acumulado.!I159</f>
        <v>0</v>
      </c>
      <c r="J70" s="53">
        <v>0</v>
      </c>
      <c r="K70" s="53">
        <f>Acumulado.!K159</f>
        <v>0</v>
      </c>
      <c r="L70" s="53">
        <f>Acumulado.!L159</f>
        <v>0</v>
      </c>
      <c r="M70" s="53">
        <f>Acumulado.!M159</f>
        <v>0</v>
      </c>
      <c r="N70" s="53">
        <f>Acumulado.!N159</f>
        <v>0</v>
      </c>
      <c r="O70" s="53">
        <f>Acumulado.!O159</f>
        <v>0</v>
      </c>
      <c r="P70" s="47">
        <f t="shared" si="19"/>
        <v>0</v>
      </c>
    </row>
    <row r="71" spans="1:16" ht="18.75" customHeight="1" x14ac:dyDescent="0.25">
      <c r="A71" s="70" t="s">
        <v>98</v>
      </c>
      <c r="B71" s="71">
        <f t="shared" ref="B71:J71" si="20">SUM(B68:B70)</f>
        <v>0</v>
      </c>
      <c r="C71" s="71">
        <f t="shared" si="20"/>
        <v>0</v>
      </c>
      <c r="D71" s="71">
        <f t="shared" si="20"/>
        <v>0</v>
      </c>
      <c r="E71" s="71">
        <f t="shared" si="20"/>
        <v>0</v>
      </c>
      <c r="F71" s="71">
        <f t="shared" si="20"/>
        <v>0</v>
      </c>
      <c r="G71" s="71">
        <f t="shared" si="20"/>
        <v>0</v>
      </c>
      <c r="H71" s="71">
        <f t="shared" si="20"/>
        <v>0</v>
      </c>
      <c r="I71" s="71">
        <f t="shared" si="20"/>
        <v>0</v>
      </c>
      <c r="J71" s="71">
        <f t="shared" si="20"/>
        <v>0</v>
      </c>
      <c r="K71" s="71">
        <f>SUM(K68:K70)</f>
        <v>0</v>
      </c>
      <c r="L71" s="71">
        <f>SUM(L68:L70)</f>
        <v>0</v>
      </c>
      <c r="M71" s="71">
        <f>SUM(M68:M70)</f>
        <v>0</v>
      </c>
      <c r="N71" s="71">
        <f t="shared" ref="N71:O71" si="21">SUM(N68:N70)</f>
        <v>0</v>
      </c>
      <c r="O71" s="71">
        <f t="shared" si="21"/>
        <v>0</v>
      </c>
      <c r="P71" s="71">
        <f>SUM(P68:P70)</f>
        <v>0</v>
      </c>
    </row>
    <row r="74" spans="1:16" x14ac:dyDescent="0.25">
      <c r="A74" s="172" t="s">
        <v>86</v>
      </c>
      <c r="B74" s="55"/>
      <c r="C74" s="55"/>
      <c r="D74" s="56"/>
      <c r="E74" s="56"/>
      <c r="F74" s="57"/>
      <c r="G74" s="58" t="s">
        <v>3</v>
      </c>
      <c r="H74" s="56" t="s">
        <v>3</v>
      </c>
      <c r="I74" s="57"/>
      <c r="J74" s="58"/>
      <c r="K74" s="58" t="s">
        <v>4</v>
      </c>
      <c r="L74" s="175" t="s">
        <v>99</v>
      </c>
      <c r="M74" s="57" t="s">
        <v>5</v>
      </c>
      <c r="N74" s="172" t="s">
        <v>6</v>
      </c>
      <c r="O74" s="172" t="s">
        <v>102</v>
      </c>
      <c r="P74" s="172" t="s">
        <v>7</v>
      </c>
    </row>
    <row r="75" spans="1:16" x14ac:dyDescent="0.25">
      <c r="A75" s="173"/>
      <c r="B75" s="59" t="s">
        <v>8</v>
      </c>
      <c r="C75" s="59"/>
      <c r="D75" s="60" t="s">
        <v>9</v>
      </c>
      <c r="E75" s="60"/>
      <c r="F75" s="61" t="s">
        <v>10</v>
      </c>
      <c r="G75" s="62" t="s">
        <v>11</v>
      </c>
      <c r="H75" s="60" t="s">
        <v>12</v>
      </c>
      <c r="I75" s="61" t="s">
        <v>5</v>
      </c>
      <c r="J75" s="62"/>
      <c r="K75" s="62" t="s">
        <v>13</v>
      </c>
      <c r="L75" s="176"/>
      <c r="M75" s="61" t="s">
        <v>14</v>
      </c>
      <c r="N75" s="173"/>
      <c r="O75" s="173"/>
      <c r="P75" s="173"/>
    </row>
    <row r="76" spans="1:16" x14ac:dyDescent="0.25">
      <c r="A76" s="173"/>
      <c r="B76" s="59" t="s">
        <v>15</v>
      </c>
      <c r="C76" s="59" t="s">
        <v>73</v>
      </c>
      <c r="D76" s="60" t="s">
        <v>16</v>
      </c>
      <c r="E76" s="60" t="s">
        <v>73</v>
      </c>
      <c r="F76" s="61" t="s">
        <v>11</v>
      </c>
      <c r="G76" s="62" t="s">
        <v>17</v>
      </c>
      <c r="H76" s="60" t="s">
        <v>18</v>
      </c>
      <c r="I76" s="61" t="s">
        <v>19</v>
      </c>
      <c r="J76" s="62" t="s">
        <v>73</v>
      </c>
      <c r="K76" s="62" t="s">
        <v>20</v>
      </c>
      <c r="L76" s="176"/>
      <c r="M76" s="61" t="s">
        <v>21</v>
      </c>
      <c r="N76" s="173"/>
      <c r="O76" s="173"/>
      <c r="P76" s="173"/>
    </row>
    <row r="77" spans="1:16" x14ac:dyDescent="0.25">
      <c r="A77" s="173"/>
      <c r="B77" s="59" t="s">
        <v>22</v>
      </c>
      <c r="C77" s="59" t="s">
        <v>74</v>
      </c>
      <c r="D77" s="60" t="s">
        <v>23</v>
      </c>
      <c r="E77" s="60" t="s">
        <v>75</v>
      </c>
      <c r="F77" s="61" t="s">
        <v>24</v>
      </c>
      <c r="G77" s="62" t="s">
        <v>25</v>
      </c>
      <c r="H77" s="60" t="s">
        <v>26</v>
      </c>
      <c r="I77" s="61" t="s">
        <v>27</v>
      </c>
      <c r="J77" s="62" t="s">
        <v>76</v>
      </c>
      <c r="K77" s="62" t="s">
        <v>28</v>
      </c>
      <c r="L77" s="176"/>
      <c r="M77" s="61" t="s">
        <v>11</v>
      </c>
      <c r="N77" s="173"/>
      <c r="O77" s="173"/>
      <c r="P77" s="173"/>
    </row>
    <row r="78" spans="1:16" x14ac:dyDescent="0.25">
      <c r="A78" s="173"/>
      <c r="B78" s="59"/>
      <c r="C78" s="59"/>
      <c r="D78" s="63"/>
      <c r="E78" s="63"/>
      <c r="F78" s="61" t="s">
        <v>29</v>
      </c>
      <c r="G78" s="62" t="s">
        <v>30</v>
      </c>
      <c r="H78" s="60" t="s">
        <v>31</v>
      </c>
      <c r="I78" s="61" t="s">
        <v>32</v>
      </c>
      <c r="J78" s="62"/>
      <c r="K78" s="62" t="s">
        <v>33</v>
      </c>
      <c r="L78" s="176"/>
      <c r="M78" s="61" t="s">
        <v>24</v>
      </c>
      <c r="N78" s="173"/>
      <c r="O78" s="173"/>
      <c r="P78" s="173"/>
    </row>
    <row r="79" spans="1:16" x14ac:dyDescent="0.25">
      <c r="A79" s="174"/>
      <c r="B79" s="64"/>
      <c r="C79" s="64"/>
      <c r="D79" s="65"/>
      <c r="E79" s="65"/>
      <c r="F79" s="66"/>
      <c r="G79" s="67"/>
      <c r="H79" s="65"/>
      <c r="I79" s="66"/>
      <c r="J79" s="67"/>
      <c r="K79" s="68" t="s">
        <v>34</v>
      </c>
      <c r="L79" s="177"/>
      <c r="M79" s="69" t="s">
        <v>29</v>
      </c>
      <c r="N79" s="174"/>
      <c r="O79" s="174"/>
      <c r="P79" s="174"/>
    </row>
    <row r="80" spans="1:16" ht="18.75" customHeight="1" x14ac:dyDescent="0.25">
      <c r="A80" s="52" t="s">
        <v>95</v>
      </c>
      <c r="B80" s="53">
        <f>Acumulado.!B124</f>
        <v>0</v>
      </c>
      <c r="C80" s="53">
        <f>+Acumulado.!C124</f>
        <v>0</v>
      </c>
      <c r="D80" s="53">
        <f>Acumulado.!D124</f>
        <v>0</v>
      </c>
      <c r="E80" s="53">
        <f>+Acumulado.!E124</f>
        <v>0</v>
      </c>
      <c r="F80" s="53">
        <f>Acumulado.!F124</f>
        <v>0</v>
      </c>
      <c r="G80" s="53">
        <f>Acumulado.!G124</f>
        <v>0</v>
      </c>
      <c r="H80" s="53">
        <f>Acumulado.!H124</f>
        <v>0</v>
      </c>
      <c r="I80" s="53">
        <f>Acumulado.!I124</f>
        <v>0</v>
      </c>
      <c r="J80" s="53">
        <f>+Acumulado.!J124</f>
        <v>0</v>
      </c>
      <c r="K80" s="53">
        <f>Acumulado.!K124</f>
        <v>0</v>
      </c>
      <c r="L80" s="53">
        <f>Acumulado.!L124</f>
        <v>0</v>
      </c>
      <c r="M80" s="53">
        <f>Acumulado.!M124</f>
        <v>0</v>
      </c>
      <c r="N80" s="53">
        <f>Acumulado.!N124</f>
        <v>0</v>
      </c>
      <c r="O80" s="53">
        <f>Acumulado.!O124</f>
        <v>0</v>
      </c>
      <c r="P80" s="47">
        <f t="shared" ref="P80:P82" si="22">SUM(B80:O80)</f>
        <v>0</v>
      </c>
    </row>
    <row r="81" spans="1:16" ht="18.75" customHeight="1" x14ac:dyDescent="0.25">
      <c r="A81" s="52" t="s">
        <v>96</v>
      </c>
      <c r="B81" s="53">
        <f>Acumulado.!B142</f>
        <v>0</v>
      </c>
      <c r="C81" s="53">
        <f>Acumulado.!C142</f>
        <v>0</v>
      </c>
      <c r="D81" s="53">
        <f>Acumulado.!D142</f>
        <v>0</v>
      </c>
      <c r="E81" s="53">
        <f>Acumulado.!E142</f>
        <v>0</v>
      </c>
      <c r="F81" s="53">
        <f>Acumulado.!F142</f>
        <v>0</v>
      </c>
      <c r="G81" s="53">
        <f>Acumulado.!G142</f>
        <v>0</v>
      </c>
      <c r="H81" s="53">
        <f>Acumulado.!H142</f>
        <v>0</v>
      </c>
      <c r="I81" s="53">
        <f>Acumulado.!I142</f>
        <v>0</v>
      </c>
      <c r="J81" s="53">
        <f>Acumulado.!J142</f>
        <v>0</v>
      </c>
      <c r="K81" s="53">
        <f>Acumulado.!K142</f>
        <v>0</v>
      </c>
      <c r="L81" s="53">
        <f>Acumulado.!L142</f>
        <v>0</v>
      </c>
      <c r="M81" s="53">
        <f>Acumulado.!M142</f>
        <v>0</v>
      </c>
      <c r="N81" s="53">
        <f>Acumulado.!N142</f>
        <v>0</v>
      </c>
      <c r="O81" s="53">
        <f>Acumulado.!O142</f>
        <v>0</v>
      </c>
      <c r="P81" s="47">
        <f t="shared" si="22"/>
        <v>0</v>
      </c>
    </row>
    <row r="82" spans="1:16" ht="18.75" customHeight="1" x14ac:dyDescent="0.25">
      <c r="A82" s="52" t="s">
        <v>97</v>
      </c>
      <c r="B82" s="53">
        <f>Acumulado.!B160</f>
        <v>0</v>
      </c>
      <c r="C82" s="53">
        <v>0</v>
      </c>
      <c r="D82" s="53">
        <f>Acumulado.!D160</f>
        <v>0</v>
      </c>
      <c r="E82" s="53">
        <v>0</v>
      </c>
      <c r="F82" s="53">
        <f>Acumulado.!F160</f>
        <v>0</v>
      </c>
      <c r="G82" s="53">
        <f>Acumulado.!G160</f>
        <v>0</v>
      </c>
      <c r="H82" s="53">
        <f>Acumulado.!H160</f>
        <v>0</v>
      </c>
      <c r="I82" s="53">
        <f>Acumulado.!I160</f>
        <v>0</v>
      </c>
      <c r="J82" s="53">
        <v>0</v>
      </c>
      <c r="K82" s="53">
        <f>Acumulado.!K160</f>
        <v>0</v>
      </c>
      <c r="L82" s="53">
        <f>Acumulado.!L160</f>
        <v>0</v>
      </c>
      <c r="M82" s="53">
        <f>Acumulado.!M160</f>
        <v>0</v>
      </c>
      <c r="N82" s="53">
        <f>Acumulado.!N160</f>
        <v>0</v>
      </c>
      <c r="O82" s="53">
        <f>Acumulado.!O160</f>
        <v>0</v>
      </c>
      <c r="P82" s="47">
        <f t="shared" si="22"/>
        <v>0</v>
      </c>
    </row>
    <row r="83" spans="1:16" ht="18.75" customHeight="1" x14ac:dyDescent="0.25">
      <c r="A83" s="70" t="s">
        <v>98</v>
      </c>
      <c r="B83" s="71">
        <f t="shared" ref="B83:J83" si="23">SUM(B80:B82)</f>
        <v>0</v>
      </c>
      <c r="C83" s="71">
        <f t="shared" si="23"/>
        <v>0</v>
      </c>
      <c r="D83" s="71">
        <f t="shared" si="23"/>
        <v>0</v>
      </c>
      <c r="E83" s="71">
        <f t="shared" si="23"/>
        <v>0</v>
      </c>
      <c r="F83" s="71">
        <f t="shared" si="23"/>
        <v>0</v>
      </c>
      <c r="G83" s="71">
        <f t="shared" si="23"/>
        <v>0</v>
      </c>
      <c r="H83" s="71">
        <f t="shared" si="23"/>
        <v>0</v>
      </c>
      <c r="I83" s="71">
        <f t="shared" si="23"/>
        <v>0</v>
      </c>
      <c r="J83" s="71">
        <f t="shared" si="23"/>
        <v>0</v>
      </c>
      <c r="K83" s="71">
        <f>SUM(K80:K82)</f>
        <v>0</v>
      </c>
      <c r="L83" s="71">
        <f>SUM(L80:L82)</f>
        <v>0</v>
      </c>
      <c r="M83" s="71">
        <f>SUM(M80:M82)</f>
        <v>0</v>
      </c>
      <c r="N83" s="71">
        <f t="shared" ref="N83:O83" si="24">SUM(N80:N82)</f>
        <v>0</v>
      </c>
      <c r="O83" s="71">
        <f t="shared" si="24"/>
        <v>0</v>
      </c>
      <c r="P83" s="71">
        <f>SUM(P80:P82)</f>
        <v>0</v>
      </c>
    </row>
    <row r="87" spans="1:16" x14ac:dyDescent="0.25">
      <c r="B87" s="49">
        <v>254469982.7319034</v>
      </c>
      <c r="C87" s="49">
        <v>0</v>
      </c>
      <c r="D87" s="49">
        <v>56779229.786393344</v>
      </c>
      <c r="E87" s="49">
        <v>0</v>
      </c>
      <c r="F87" s="49">
        <v>6135386</v>
      </c>
      <c r="G87" s="49">
        <v>20729</v>
      </c>
      <c r="H87" s="49">
        <v>12204945.12009041</v>
      </c>
      <c r="I87" s="49">
        <v>7642608.8154081292</v>
      </c>
      <c r="J87" s="49">
        <v>0</v>
      </c>
      <c r="K87" s="49">
        <v>21002758.327272728</v>
      </c>
      <c r="L87" s="49">
        <v>182456</v>
      </c>
      <c r="M87" s="49">
        <v>685209.8</v>
      </c>
      <c r="N87" s="49">
        <v>156054686.07030568</v>
      </c>
      <c r="O87" s="49">
        <v>27199589</v>
      </c>
      <c r="P87" s="49">
        <v>542377580.65137374</v>
      </c>
    </row>
    <row r="88" spans="1:16" x14ac:dyDescent="0.25">
      <c r="B88" s="50">
        <f>B87-B20</f>
        <v>254469982.7319034</v>
      </c>
      <c r="C88" s="50">
        <f t="shared" ref="C88:K88" si="25">C87-C20</f>
        <v>0</v>
      </c>
      <c r="D88" s="50">
        <f t="shared" si="25"/>
        <v>56779229.786393344</v>
      </c>
      <c r="E88" s="50">
        <f t="shared" si="25"/>
        <v>0</v>
      </c>
      <c r="F88" s="50">
        <f t="shared" si="25"/>
        <v>6135386</v>
      </c>
      <c r="G88" s="50">
        <f t="shared" si="25"/>
        <v>20729</v>
      </c>
      <c r="H88" s="50">
        <f t="shared" si="25"/>
        <v>12204945.12009041</v>
      </c>
      <c r="I88" s="50">
        <f t="shared" si="25"/>
        <v>7642608.8154081292</v>
      </c>
      <c r="J88" s="50">
        <f t="shared" si="25"/>
        <v>0</v>
      </c>
      <c r="K88" s="50">
        <f t="shared" si="25"/>
        <v>21002758.327272728</v>
      </c>
      <c r="L88" s="50">
        <f>L87-L20</f>
        <v>182456</v>
      </c>
      <c r="M88" s="50">
        <f t="shared" ref="M88" si="26">M87-M20</f>
        <v>685209.8</v>
      </c>
      <c r="N88" s="50">
        <f t="shared" ref="N88" si="27">N87-N20</f>
        <v>156054686.07030568</v>
      </c>
      <c r="O88" s="50">
        <f t="shared" ref="O88" si="28">O87-O20</f>
        <v>27199589</v>
      </c>
      <c r="P88" s="50">
        <f t="shared" ref="P88" si="29">P87-P20</f>
        <v>542377580.65137374</v>
      </c>
    </row>
    <row r="90" spans="1:16" x14ac:dyDescent="0.25">
      <c r="P90" s="48"/>
    </row>
  </sheetData>
  <mergeCells count="33">
    <mergeCell ref="A74:A79"/>
    <mergeCell ref="N74:N79"/>
    <mergeCell ref="P74:P79"/>
    <mergeCell ref="A50:A55"/>
    <mergeCell ref="N50:N55"/>
    <mergeCell ref="P50:P55"/>
    <mergeCell ref="A62:A67"/>
    <mergeCell ref="N62:N67"/>
    <mergeCell ref="P62:P67"/>
    <mergeCell ref="L50:L55"/>
    <mergeCell ref="L62:L67"/>
    <mergeCell ref="L74:L79"/>
    <mergeCell ref="O50:O55"/>
    <mergeCell ref="O62:O67"/>
    <mergeCell ref="O74:O79"/>
    <mergeCell ref="A26:A31"/>
    <mergeCell ref="N26:N31"/>
    <mergeCell ref="P26:P31"/>
    <mergeCell ref="A38:A43"/>
    <mergeCell ref="N38:N43"/>
    <mergeCell ref="P38:P43"/>
    <mergeCell ref="L26:L31"/>
    <mergeCell ref="L38:L43"/>
    <mergeCell ref="O26:O31"/>
    <mergeCell ref="O38:O43"/>
    <mergeCell ref="A5:P5"/>
    <mergeCell ref="A6:P6"/>
    <mergeCell ref="A7:P7"/>
    <mergeCell ref="A9:A14"/>
    <mergeCell ref="N9:N14"/>
    <mergeCell ref="P9:P14"/>
    <mergeCell ref="L9:L14"/>
    <mergeCell ref="O9:O14"/>
  </mergeCells>
  <pageMargins left="0.17" right="0.17" top="0.75" bottom="0.37" header="0.3" footer="0.3"/>
  <pageSetup scale="29" orientation="portrait" r:id="rId1"/>
  <colBreaks count="1" manualBreakCount="1">
    <brk id="1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AA83"/>
  <sheetViews>
    <sheetView topLeftCell="A40" zoomScale="85" zoomScaleNormal="85" workbookViewId="0">
      <selection activeCell="G70" sqref="G70"/>
    </sheetView>
  </sheetViews>
  <sheetFormatPr baseColWidth="10" defaultColWidth="11.42578125" defaultRowHeight="15" x14ac:dyDescent="0.25"/>
  <cols>
    <col min="1" max="1" width="29.28515625" style="44" bestFit="1" customWidth="1"/>
    <col min="2" max="3" width="19.85546875" style="44" customWidth="1"/>
    <col min="4" max="4" width="14" style="44" bestFit="1" customWidth="1"/>
    <col min="5" max="5" width="18.28515625" style="44" bestFit="1" customWidth="1"/>
    <col min="6" max="6" width="15.5703125" style="44" bestFit="1" customWidth="1"/>
    <col min="7" max="7" width="13.85546875" style="44" bestFit="1" customWidth="1"/>
    <col min="8" max="9" width="16.28515625" style="44" bestFit="1" customWidth="1"/>
    <col min="10" max="10" width="22" style="44" bestFit="1" customWidth="1"/>
    <col min="11" max="11" width="17.42578125" style="44" bestFit="1" customWidth="1"/>
    <col min="12" max="12" width="17.42578125" style="44" customWidth="1"/>
    <col min="13" max="13" width="17.7109375" style="44" bestFit="1" customWidth="1"/>
    <col min="14" max="15" width="15.42578125" style="44" customWidth="1"/>
    <col min="16" max="16" width="18.28515625" style="44" bestFit="1" customWidth="1"/>
    <col min="17" max="17" width="13.140625" style="44" bestFit="1" customWidth="1"/>
    <col min="18" max="19" width="14.7109375" style="44" bestFit="1" customWidth="1"/>
    <col min="20" max="20" width="12.7109375" style="44" bestFit="1" customWidth="1"/>
    <col min="21" max="21" width="10.28515625" style="44" bestFit="1" customWidth="1"/>
    <col min="22" max="22" width="12.85546875" style="44" bestFit="1" customWidth="1"/>
    <col min="23" max="24" width="12.7109375" style="44" bestFit="1" customWidth="1"/>
    <col min="25" max="25" width="11.5703125" style="44" bestFit="1" customWidth="1"/>
    <col min="26" max="26" width="13.7109375" style="44" bestFit="1" customWidth="1"/>
    <col min="27" max="27" width="14.85546875" style="44" bestFit="1" customWidth="1"/>
    <col min="28" max="240" width="11.42578125" style="44"/>
    <col min="241" max="241" width="19" style="44" customWidth="1"/>
    <col min="242" max="242" width="11.28515625" style="44" customWidth="1"/>
    <col min="243" max="243" width="11.140625" style="44" customWidth="1"/>
    <col min="244" max="244" width="11" style="44" customWidth="1"/>
    <col min="245" max="245" width="11.7109375" style="44" customWidth="1"/>
    <col min="246" max="246" width="10.5703125" style="44" customWidth="1"/>
    <col min="247" max="247" width="10.140625" style="44" customWidth="1"/>
    <col min="248" max="496" width="11.42578125" style="44"/>
    <col min="497" max="497" width="19" style="44" customWidth="1"/>
    <col min="498" max="498" width="11.28515625" style="44" customWidth="1"/>
    <col min="499" max="499" width="11.140625" style="44" customWidth="1"/>
    <col min="500" max="500" width="11" style="44" customWidth="1"/>
    <col min="501" max="501" width="11.7109375" style="44" customWidth="1"/>
    <col min="502" max="502" width="10.5703125" style="44" customWidth="1"/>
    <col min="503" max="503" width="10.140625" style="44" customWidth="1"/>
    <col min="504" max="752" width="11.42578125" style="44"/>
    <col min="753" max="753" width="19" style="44" customWidth="1"/>
    <col min="754" max="754" width="11.28515625" style="44" customWidth="1"/>
    <col min="755" max="755" width="11.140625" style="44" customWidth="1"/>
    <col min="756" max="756" width="11" style="44" customWidth="1"/>
    <col min="757" max="757" width="11.7109375" style="44" customWidth="1"/>
    <col min="758" max="758" width="10.5703125" style="44" customWidth="1"/>
    <col min="759" max="759" width="10.140625" style="44" customWidth="1"/>
    <col min="760" max="1008" width="11.42578125" style="44"/>
    <col min="1009" max="1009" width="19" style="44" customWidth="1"/>
    <col min="1010" max="1010" width="11.28515625" style="44" customWidth="1"/>
    <col min="1011" max="1011" width="11.140625" style="44" customWidth="1"/>
    <col min="1012" max="1012" width="11" style="44" customWidth="1"/>
    <col min="1013" max="1013" width="11.7109375" style="44" customWidth="1"/>
    <col min="1014" max="1014" width="10.5703125" style="44" customWidth="1"/>
    <col min="1015" max="1015" width="10.140625" style="44" customWidth="1"/>
    <col min="1016" max="1264" width="11.42578125" style="44"/>
    <col min="1265" max="1265" width="19" style="44" customWidth="1"/>
    <col min="1266" max="1266" width="11.28515625" style="44" customWidth="1"/>
    <col min="1267" max="1267" width="11.140625" style="44" customWidth="1"/>
    <col min="1268" max="1268" width="11" style="44" customWidth="1"/>
    <col min="1269" max="1269" width="11.7109375" style="44" customWidth="1"/>
    <col min="1270" max="1270" width="10.5703125" style="44" customWidth="1"/>
    <col min="1271" max="1271" width="10.140625" style="44" customWidth="1"/>
    <col min="1272" max="1520" width="11.42578125" style="44"/>
    <col min="1521" max="1521" width="19" style="44" customWidth="1"/>
    <col min="1522" max="1522" width="11.28515625" style="44" customWidth="1"/>
    <col min="1523" max="1523" width="11.140625" style="44" customWidth="1"/>
    <col min="1524" max="1524" width="11" style="44" customWidth="1"/>
    <col min="1525" max="1525" width="11.7109375" style="44" customWidth="1"/>
    <col min="1526" max="1526" width="10.5703125" style="44" customWidth="1"/>
    <col min="1527" max="1527" width="10.140625" style="44" customWidth="1"/>
    <col min="1528" max="1776" width="11.42578125" style="44"/>
    <col min="1777" max="1777" width="19" style="44" customWidth="1"/>
    <col min="1778" max="1778" width="11.28515625" style="44" customWidth="1"/>
    <col min="1779" max="1779" width="11.140625" style="44" customWidth="1"/>
    <col min="1780" max="1780" width="11" style="44" customWidth="1"/>
    <col min="1781" max="1781" width="11.7109375" style="44" customWidth="1"/>
    <col min="1782" max="1782" width="10.5703125" style="44" customWidth="1"/>
    <col min="1783" max="1783" width="10.140625" style="44" customWidth="1"/>
    <col min="1784" max="2032" width="11.42578125" style="44"/>
    <col min="2033" max="2033" width="19" style="44" customWidth="1"/>
    <col min="2034" max="2034" width="11.28515625" style="44" customWidth="1"/>
    <col min="2035" max="2035" width="11.140625" style="44" customWidth="1"/>
    <col min="2036" max="2036" width="11" style="44" customWidth="1"/>
    <col min="2037" max="2037" width="11.7109375" style="44" customWidth="1"/>
    <col min="2038" max="2038" width="10.5703125" style="44" customWidth="1"/>
    <col min="2039" max="2039" width="10.140625" style="44" customWidth="1"/>
    <col min="2040" max="2288" width="11.42578125" style="44"/>
    <col min="2289" max="2289" width="19" style="44" customWidth="1"/>
    <col min="2290" max="2290" width="11.28515625" style="44" customWidth="1"/>
    <col min="2291" max="2291" width="11.140625" style="44" customWidth="1"/>
    <col min="2292" max="2292" width="11" style="44" customWidth="1"/>
    <col min="2293" max="2293" width="11.7109375" style="44" customWidth="1"/>
    <col min="2294" max="2294" width="10.5703125" style="44" customWidth="1"/>
    <col min="2295" max="2295" width="10.140625" style="44" customWidth="1"/>
    <col min="2296" max="2544" width="11.42578125" style="44"/>
    <col min="2545" max="2545" width="19" style="44" customWidth="1"/>
    <col min="2546" max="2546" width="11.28515625" style="44" customWidth="1"/>
    <col min="2547" max="2547" width="11.140625" style="44" customWidth="1"/>
    <col min="2548" max="2548" width="11" style="44" customWidth="1"/>
    <col min="2549" max="2549" width="11.7109375" style="44" customWidth="1"/>
    <col min="2550" max="2550" width="10.5703125" style="44" customWidth="1"/>
    <col min="2551" max="2551" width="10.140625" style="44" customWidth="1"/>
    <col min="2552" max="2800" width="11.42578125" style="44"/>
    <col min="2801" max="2801" width="19" style="44" customWidth="1"/>
    <col min="2802" max="2802" width="11.28515625" style="44" customWidth="1"/>
    <col min="2803" max="2803" width="11.140625" style="44" customWidth="1"/>
    <col min="2804" max="2804" width="11" style="44" customWidth="1"/>
    <col min="2805" max="2805" width="11.7109375" style="44" customWidth="1"/>
    <col min="2806" max="2806" width="10.5703125" style="44" customWidth="1"/>
    <col min="2807" max="2807" width="10.140625" style="44" customWidth="1"/>
    <col min="2808" max="3056" width="11.42578125" style="44"/>
    <col min="3057" max="3057" width="19" style="44" customWidth="1"/>
    <col min="3058" max="3058" width="11.28515625" style="44" customWidth="1"/>
    <col min="3059" max="3059" width="11.140625" style="44" customWidth="1"/>
    <col min="3060" max="3060" width="11" style="44" customWidth="1"/>
    <col min="3061" max="3061" width="11.7109375" style="44" customWidth="1"/>
    <col min="3062" max="3062" width="10.5703125" style="44" customWidth="1"/>
    <col min="3063" max="3063" width="10.140625" style="44" customWidth="1"/>
    <col min="3064" max="3312" width="11.42578125" style="44"/>
    <col min="3313" max="3313" width="19" style="44" customWidth="1"/>
    <col min="3314" max="3314" width="11.28515625" style="44" customWidth="1"/>
    <col min="3315" max="3315" width="11.140625" style="44" customWidth="1"/>
    <col min="3316" max="3316" width="11" style="44" customWidth="1"/>
    <col min="3317" max="3317" width="11.7109375" style="44" customWidth="1"/>
    <col min="3318" max="3318" width="10.5703125" style="44" customWidth="1"/>
    <col min="3319" max="3319" width="10.140625" style="44" customWidth="1"/>
    <col min="3320" max="3568" width="11.42578125" style="44"/>
    <col min="3569" max="3569" width="19" style="44" customWidth="1"/>
    <col min="3570" max="3570" width="11.28515625" style="44" customWidth="1"/>
    <col min="3571" max="3571" width="11.140625" style="44" customWidth="1"/>
    <col min="3572" max="3572" width="11" style="44" customWidth="1"/>
    <col min="3573" max="3573" width="11.7109375" style="44" customWidth="1"/>
    <col min="3574" max="3574" width="10.5703125" style="44" customWidth="1"/>
    <col min="3575" max="3575" width="10.140625" style="44" customWidth="1"/>
    <col min="3576" max="3824" width="11.42578125" style="44"/>
    <col min="3825" max="3825" width="19" style="44" customWidth="1"/>
    <col min="3826" max="3826" width="11.28515625" style="44" customWidth="1"/>
    <col min="3827" max="3827" width="11.140625" style="44" customWidth="1"/>
    <col min="3828" max="3828" width="11" style="44" customWidth="1"/>
    <col min="3829" max="3829" width="11.7109375" style="44" customWidth="1"/>
    <col min="3830" max="3830" width="10.5703125" style="44" customWidth="1"/>
    <col min="3831" max="3831" width="10.140625" style="44" customWidth="1"/>
    <col min="3832" max="4080" width="11.42578125" style="44"/>
    <col min="4081" max="4081" width="19" style="44" customWidth="1"/>
    <col min="4082" max="4082" width="11.28515625" style="44" customWidth="1"/>
    <col min="4083" max="4083" width="11.140625" style="44" customWidth="1"/>
    <col min="4084" max="4084" width="11" style="44" customWidth="1"/>
    <col min="4085" max="4085" width="11.7109375" style="44" customWidth="1"/>
    <col min="4086" max="4086" width="10.5703125" style="44" customWidth="1"/>
    <col min="4087" max="4087" width="10.140625" style="44" customWidth="1"/>
    <col min="4088" max="4336" width="11.42578125" style="44"/>
    <col min="4337" max="4337" width="19" style="44" customWidth="1"/>
    <col min="4338" max="4338" width="11.28515625" style="44" customWidth="1"/>
    <col min="4339" max="4339" width="11.140625" style="44" customWidth="1"/>
    <col min="4340" max="4340" width="11" style="44" customWidth="1"/>
    <col min="4341" max="4341" width="11.7109375" style="44" customWidth="1"/>
    <col min="4342" max="4342" width="10.5703125" style="44" customWidth="1"/>
    <col min="4343" max="4343" width="10.140625" style="44" customWidth="1"/>
    <col min="4344" max="4592" width="11.42578125" style="44"/>
    <col min="4593" max="4593" width="19" style="44" customWidth="1"/>
    <col min="4594" max="4594" width="11.28515625" style="44" customWidth="1"/>
    <col min="4595" max="4595" width="11.140625" style="44" customWidth="1"/>
    <col min="4596" max="4596" width="11" style="44" customWidth="1"/>
    <col min="4597" max="4597" width="11.7109375" style="44" customWidth="1"/>
    <col min="4598" max="4598" width="10.5703125" style="44" customWidth="1"/>
    <col min="4599" max="4599" width="10.140625" style="44" customWidth="1"/>
    <col min="4600" max="4848" width="11.42578125" style="44"/>
    <col min="4849" max="4849" width="19" style="44" customWidth="1"/>
    <col min="4850" max="4850" width="11.28515625" style="44" customWidth="1"/>
    <col min="4851" max="4851" width="11.140625" style="44" customWidth="1"/>
    <col min="4852" max="4852" width="11" style="44" customWidth="1"/>
    <col min="4853" max="4853" width="11.7109375" style="44" customWidth="1"/>
    <col min="4854" max="4854" width="10.5703125" style="44" customWidth="1"/>
    <col min="4855" max="4855" width="10.140625" style="44" customWidth="1"/>
    <col min="4856" max="5104" width="11.42578125" style="44"/>
    <col min="5105" max="5105" width="19" style="44" customWidth="1"/>
    <col min="5106" max="5106" width="11.28515625" style="44" customWidth="1"/>
    <col min="5107" max="5107" width="11.140625" style="44" customWidth="1"/>
    <col min="5108" max="5108" width="11" style="44" customWidth="1"/>
    <col min="5109" max="5109" width="11.7109375" style="44" customWidth="1"/>
    <col min="5110" max="5110" width="10.5703125" style="44" customWidth="1"/>
    <col min="5111" max="5111" width="10.140625" style="44" customWidth="1"/>
    <col min="5112" max="5360" width="11.42578125" style="44"/>
    <col min="5361" max="5361" width="19" style="44" customWidth="1"/>
    <col min="5362" max="5362" width="11.28515625" style="44" customWidth="1"/>
    <col min="5363" max="5363" width="11.140625" style="44" customWidth="1"/>
    <col min="5364" max="5364" width="11" style="44" customWidth="1"/>
    <col min="5365" max="5365" width="11.7109375" style="44" customWidth="1"/>
    <col min="5366" max="5366" width="10.5703125" style="44" customWidth="1"/>
    <col min="5367" max="5367" width="10.140625" style="44" customWidth="1"/>
    <col min="5368" max="5616" width="11.42578125" style="44"/>
    <col min="5617" max="5617" width="19" style="44" customWidth="1"/>
    <col min="5618" max="5618" width="11.28515625" style="44" customWidth="1"/>
    <col min="5619" max="5619" width="11.140625" style="44" customWidth="1"/>
    <col min="5620" max="5620" width="11" style="44" customWidth="1"/>
    <col min="5621" max="5621" width="11.7109375" style="44" customWidth="1"/>
    <col min="5622" max="5622" width="10.5703125" style="44" customWidth="1"/>
    <col min="5623" max="5623" width="10.140625" style="44" customWidth="1"/>
    <col min="5624" max="5872" width="11.42578125" style="44"/>
    <col min="5873" max="5873" width="19" style="44" customWidth="1"/>
    <col min="5874" max="5874" width="11.28515625" style="44" customWidth="1"/>
    <col min="5875" max="5875" width="11.140625" style="44" customWidth="1"/>
    <col min="5876" max="5876" width="11" style="44" customWidth="1"/>
    <col min="5877" max="5877" width="11.7109375" style="44" customWidth="1"/>
    <col min="5878" max="5878" width="10.5703125" style="44" customWidth="1"/>
    <col min="5879" max="5879" width="10.140625" style="44" customWidth="1"/>
    <col min="5880" max="6128" width="11.42578125" style="44"/>
    <col min="6129" max="6129" width="19" style="44" customWidth="1"/>
    <col min="6130" max="6130" width="11.28515625" style="44" customWidth="1"/>
    <col min="6131" max="6131" width="11.140625" style="44" customWidth="1"/>
    <col min="6132" max="6132" width="11" style="44" customWidth="1"/>
    <col min="6133" max="6133" width="11.7109375" style="44" customWidth="1"/>
    <col min="6134" max="6134" width="10.5703125" style="44" customWidth="1"/>
    <col min="6135" max="6135" width="10.140625" style="44" customWidth="1"/>
    <col min="6136" max="6384" width="11.42578125" style="44"/>
    <col min="6385" max="6385" width="19" style="44" customWidth="1"/>
    <col min="6386" max="6386" width="11.28515625" style="44" customWidth="1"/>
    <col min="6387" max="6387" width="11.140625" style="44" customWidth="1"/>
    <col min="6388" max="6388" width="11" style="44" customWidth="1"/>
    <col min="6389" max="6389" width="11.7109375" style="44" customWidth="1"/>
    <col min="6390" max="6390" width="10.5703125" style="44" customWidth="1"/>
    <col min="6391" max="6391" width="10.140625" style="44" customWidth="1"/>
    <col min="6392" max="6640" width="11.42578125" style="44"/>
    <col min="6641" max="6641" width="19" style="44" customWidth="1"/>
    <col min="6642" max="6642" width="11.28515625" style="44" customWidth="1"/>
    <col min="6643" max="6643" width="11.140625" style="44" customWidth="1"/>
    <col min="6644" max="6644" width="11" style="44" customWidth="1"/>
    <col min="6645" max="6645" width="11.7109375" style="44" customWidth="1"/>
    <col min="6646" max="6646" width="10.5703125" style="44" customWidth="1"/>
    <col min="6647" max="6647" width="10.140625" style="44" customWidth="1"/>
    <col min="6648" max="6896" width="11.42578125" style="44"/>
    <col min="6897" max="6897" width="19" style="44" customWidth="1"/>
    <col min="6898" max="6898" width="11.28515625" style="44" customWidth="1"/>
    <col min="6899" max="6899" width="11.140625" style="44" customWidth="1"/>
    <col min="6900" max="6900" width="11" style="44" customWidth="1"/>
    <col min="6901" max="6901" width="11.7109375" style="44" customWidth="1"/>
    <col min="6902" max="6902" width="10.5703125" style="44" customWidth="1"/>
    <col min="6903" max="6903" width="10.140625" style="44" customWidth="1"/>
    <col min="6904" max="7152" width="11.42578125" style="44"/>
    <col min="7153" max="7153" width="19" style="44" customWidth="1"/>
    <col min="7154" max="7154" width="11.28515625" style="44" customWidth="1"/>
    <col min="7155" max="7155" width="11.140625" style="44" customWidth="1"/>
    <col min="7156" max="7156" width="11" style="44" customWidth="1"/>
    <col min="7157" max="7157" width="11.7109375" style="44" customWidth="1"/>
    <col min="7158" max="7158" width="10.5703125" style="44" customWidth="1"/>
    <col min="7159" max="7159" width="10.140625" style="44" customWidth="1"/>
    <col min="7160" max="7408" width="11.42578125" style="44"/>
    <col min="7409" max="7409" width="19" style="44" customWidth="1"/>
    <col min="7410" max="7410" width="11.28515625" style="44" customWidth="1"/>
    <col min="7411" max="7411" width="11.140625" style="44" customWidth="1"/>
    <col min="7412" max="7412" width="11" style="44" customWidth="1"/>
    <col min="7413" max="7413" width="11.7109375" style="44" customWidth="1"/>
    <col min="7414" max="7414" width="10.5703125" style="44" customWidth="1"/>
    <col min="7415" max="7415" width="10.140625" style="44" customWidth="1"/>
    <col min="7416" max="7664" width="11.42578125" style="44"/>
    <col min="7665" max="7665" width="19" style="44" customWidth="1"/>
    <col min="7666" max="7666" width="11.28515625" style="44" customWidth="1"/>
    <col min="7667" max="7667" width="11.140625" style="44" customWidth="1"/>
    <col min="7668" max="7668" width="11" style="44" customWidth="1"/>
    <col min="7669" max="7669" width="11.7109375" style="44" customWidth="1"/>
    <col min="7670" max="7670" width="10.5703125" style="44" customWidth="1"/>
    <col min="7671" max="7671" width="10.140625" style="44" customWidth="1"/>
    <col min="7672" max="7920" width="11.42578125" style="44"/>
    <col min="7921" max="7921" width="19" style="44" customWidth="1"/>
    <col min="7922" max="7922" width="11.28515625" style="44" customWidth="1"/>
    <col min="7923" max="7923" width="11.140625" style="44" customWidth="1"/>
    <col min="7924" max="7924" width="11" style="44" customWidth="1"/>
    <col min="7925" max="7925" width="11.7109375" style="44" customWidth="1"/>
    <col min="7926" max="7926" width="10.5703125" style="44" customWidth="1"/>
    <col min="7927" max="7927" width="10.140625" style="44" customWidth="1"/>
    <col min="7928" max="8176" width="11.42578125" style="44"/>
    <col min="8177" max="8177" width="19" style="44" customWidth="1"/>
    <col min="8178" max="8178" width="11.28515625" style="44" customWidth="1"/>
    <col min="8179" max="8179" width="11.140625" style="44" customWidth="1"/>
    <col min="8180" max="8180" width="11" style="44" customWidth="1"/>
    <col min="8181" max="8181" width="11.7109375" style="44" customWidth="1"/>
    <col min="8182" max="8182" width="10.5703125" style="44" customWidth="1"/>
    <col min="8183" max="8183" width="10.140625" style="44" customWidth="1"/>
    <col min="8184" max="8432" width="11.42578125" style="44"/>
    <col min="8433" max="8433" width="19" style="44" customWidth="1"/>
    <col min="8434" max="8434" width="11.28515625" style="44" customWidth="1"/>
    <col min="8435" max="8435" width="11.140625" style="44" customWidth="1"/>
    <col min="8436" max="8436" width="11" style="44" customWidth="1"/>
    <col min="8437" max="8437" width="11.7109375" style="44" customWidth="1"/>
    <col min="8438" max="8438" width="10.5703125" style="44" customWidth="1"/>
    <col min="8439" max="8439" width="10.140625" style="44" customWidth="1"/>
    <col min="8440" max="8688" width="11.42578125" style="44"/>
    <col min="8689" max="8689" width="19" style="44" customWidth="1"/>
    <col min="8690" max="8690" width="11.28515625" style="44" customWidth="1"/>
    <col min="8691" max="8691" width="11.140625" style="44" customWidth="1"/>
    <col min="8692" max="8692" width="11" style="44" customWidth="1"/>
    <col min="8693" max="8693" width="11.7109375" style="44" customWidth="1"/>
    <col min="8694" max="8694" width="10.5703125" style="44" customWidth="1"/>
    <col min="8695" max="8695" width="10.140625" style="44" customWidth="1"/>
    <col min="8696" max="8944" width="11.42578125" style="44"/>
    <col min="8945" max="8945" width="19" style="44" customWidth="1"/>
    <col min="8946" max="8946" width="11.28515625" style="44" customWidth="1"/>
    <col min="8947" max="8947" width="11.140625" style="44" customWidth="1"/>
    <col min="8948" max="8948" width="11" style="44" customWidth="1"/>
    <col min="8949" max="8949" width="11.7109375" style="44" customWidth="1"/>
    <col min="8950" max="8950" width="10.5703125" style="44" customWidth="1"/>
    <col min="8951" max="8951" width="10.140625" style="44" customWidth="1"/>
    <col min="8952" max="9200" width="11.42578125" style="44"/>
    <col min="9201" max="9201" width="19" style="44" customWidth="1"/>
    <col min="9202" max="9202" width="11.28515625" style="44" customWidth="1"/>
    <col min="9203" max="9203" width="11.140625" style="44" customWidth="1"/>
    <col min="9204" max="9204" width="11" style="44" customWidth="1"/>
    <col min="9205" max="9205" width="11.7109375" style="44" customWidth="1"/>
    <col min="9206" max="9206" width="10.5703125" style="44" customWidth="1"/>
    <col min="9207" max="9207" width="10.140625" style="44" customWidth="1"/>
    <col min="9208" max="9456" width="11.42578125" style="44"/>
    <col min="9457" max="9457" width="19" style="44" customWidth="1"/>
    <col min="9458" max="9458" width="11.28515625" style="44" customWidth="1"/>
    <col min="9459" max="9459" width="11.140625" style="44" customWidth="1"/>
    <col min="9460" max="9460" width="11" style="44" customWidth="1"/>
    <col min="9461" max="9461" width="11.7109375" style="44" customWidth="1"/>
    <col min="9462" max="9462" width="10.5703125" style="44" customWidth="1"/>
    <col min="9463" max="9463" width="10.140625" style="44" customWidth="1"/>
    <col min="9464" max="9712" width="11.42578125" style="44"/>
    <col min="9713" max="9713" width="19" style="44" customWidth="1"/>
    <col min="9714" max="9714" width="11.28515625" style="44" customWidth="1"/>
    <col min="9715" max="9715" width="11.140625" style="44" customWidth="1"/>
    <col min="9716" max="9716" width="11" style="44" customWidth="1"/>
    <col min="9717" max="9717" width="11.7109375" style="44" customWidth="1"/>
    <col min="9718" max="9718" width="10.5703125" style="44" customWidth="1"/>
    <col min="9719" max="9719" width="10.140625" style="44" customWidth="1"/>
    <col min="9720" max="9968" width="11.42578125" style="44"/>
    <col min="9969" max="9969" width="19" style="44" customWidth="1"/>
    <col min="9970" max="9970" width="11.28515625" style="44" customWidth="1"/>
    <col min="9971" max="9971" width="11.140625" style="44" customWidth="1"/>
    <col min="9972" max="9972" width="11" style="44" customWidth="1"/>
    <col min="9973" max="9973" width="11.7109375" style="44" customWidth="1"/>
    <col min="9974" max="9974" width="10.5703125" style="44" customWidth="1"/>
    <col min="9975" max="9975" width="10.140625" style="44" customWidth="1"/>
    <col min="9976" max="10224" width="11.42578125" style="44"/>
    <col min="10225" max="10225" width="19" style="44" customWidth="1"/>
    <col min="10226" max="10226" width="11.28515625" style="44" customWidth="1"/>
    <col min="10227" max="10227" width="11.140625" style="44" customWidth="1"/>
    <col min="10228" max="10228" width="11" style="44" customWidth="1"/>
    <col min="10229" max="10229" width="11.7109375" style="44" customWidth="1"/>
    <col min="10230" max="10230" width="10.5703125" style="44" customWidth="1"/>
    <col min="10231" max="10231" width="10.140625" style="44" customWidth="1"/>
    <col min="10232" max="10480" width="11.42578125" style="44"/>
    <col min="10481" max="10481" width="19" style="44" customWidth="1"/>
    <col min="10482" max="10482" width="11.28515625" style="44" customWidth="1"/>
    <col min="10483" max="10483" width="11.140625" style="44" customWidth="1"/>
    <col min="10484" max="10484" width="11" style="44" customWidth="1"/>
    <col min="10485" max="10485" width="11.7109375" style="44" customWidth="1"/>
    <col min="10486" max="10486" width="10.5703125" style="44" customWidth="1"/>
    <col min="10487" max="10487" width="10.140625" style="44" customWidth="1"/>
    <col min="10488" max="10736" width="11.42578125" style="44"/>
    <col min="10737" max="10737" width="19" style="44" customWidth="1"/>
    <col min="10738" max="10738" width="11.28515625" style="44" customWidth="1"/>
    <col min="10739" max="10739" width="11.140625" style="44" customWidth="1"/>
    <col min="10740" max="10740" width="11" style="44" customWidth="1"/>
    <col min="10741" max="10741" width="11.7109375" style="44" customWidth="1"/>
    <col min="10742" max="10742" width="10.5703125" style="44" customWidth="1"/>
    <col min="10743" max="10743" width="10.140625" style="44" customWidth="1"/>
    <col min="10744" max="10992" width="11.42578125" style="44"/>
    <col min="10993" max="10993" width="19" style="44" customWidth="1"/>
    <col min="10994" max="10994" width="11.28515625" style="44" customWidth="1"/>
    <col min="10995" max="10995" width="11.140625" style="44" customWidth="1"/>
    <col min="10996" max="10996" width="11" style="44" customWidth="1"/>
    <col min="10997" max="10997" width="11.7109375" style="44" customWidth="1"/>
    <col min="10998" max="10998" width="10.5703125" style="44" customWidth="1"/>
    <col min="10999" max="10999" width="10.140625" style="44" customWidth="1"/>
    <col min="11000" max="11248" width="11.42578125" style="44"/>
    <col min="11249" max="11249" width="19" style="44" customWidth="1"/>
    <col min="11250" max="11250" width="11.28515625" style="44" customWidth="1"/>
    <col min="11251" max="11251" width="11.140625" style="44" customWidth="1"/>
    <col min="11252" max="11252" width="11" style="44" customWidth="1"/>
    <col min="11253" max="11253" width="11.7109375" style="44" customWidth="1"/>
    <col min="11254" max="11254" width="10.5703125" style="44" customWidth="1"/>
    <col min="11255" max="11255" width="10.140625" style="44" customWidth="1"/>
    <col min="11256" max="11504" width="11.42578125" style="44"/>
    <col min="11505" max="11505" width="19" style="44" customWidth="1"/>
    <col min="11506" max="11506" width="11.28515625" style="44" customWidth="1"/>
    <col min="11507" max="11507" width="11.140625" style="44" customWidth="1"/>
    <col min="11508" max="11508" width="11" style="44" customWidth="1"/>
    <col min="11509" max="11509" width="11.7109375" style="44" customWidth="1"/>
    <col min="11510" max="11510" width="10.5703125" style="44" customWidth="1"/>
    <col min="11511" max="11511" width="10.140625" style="44" customWidth="1"/>
    <col min="11512" max="11760" width="11.42578125" style="44"/>
    <col min="11761" max="11761" width="19" style="44" customWidth="1"/>
    <col min="11762" max="11762" width="11.28515625" style="44" customWidth="1"/>
    <col min="11763" max="11763" width="11.140625" style="44" customWidth="1"/>
    <col min="11764" max="11764" width="11" style="44" customWidth="1"/>
    <col min="11765" max="11765" width="11.7109375" style="44" customWidth="1"/>
    <col min="11766" max="11766" width="10.5703125" style="44" customWidth="1"/>
    <col min="11767" max="11767" width="10.140625" style="44" customWidth="1"/>
    <col min="11768" max="12016" width="11.42578125" style="44"/>
    <col min="12017" max="12017" width="19" style="44" customWidth="1"/>
    <col min="12018" max="12018" width="11.28515625" style="44" customWidth="1"/>
    <col min="12019" max="12019" width="11.140625" style="44" customWidth="1"/>
    <col min="12020" max="12020" width="11" style="44" customWidth="1"/>
    <col min="12021" max="12021" width="11.7109375" style="44" customWidth="1"/>
    <col min="12022" max="12022" width="10.5703125" style="44" customWidth="1"/>
    <col min="12023" max="12023" width="10.140625" style="44" customWidth="1"/>
    <col min="12024" max="12272" width="11.42578125" style="44"/>
    <col min="12273" max="12273" width="19" style="44" customWidth="1"/>
    <col min="12274" max="12274" width="11.28515625" style="44" customWidth="1"/>
    <col min="12275" max="12275" width="11.140625" style="44" customWidth="1"/>
    <col min="12276" max="12276" width="11" style="44" customWidth="1"/>
    <col min="12277" max="12277" width="11.7109375" style="44" customWidth="1"/>
    <col min="12278" max="12278" width="10.5703125" style="44" customWidth="1"/>
    <col min="12279" max="12279" width="10.140625" style="44" customWidth="1"/>
    <col min="12280" max="12528" width="11.42578125" style="44"/>
    <col min="12529" max="12529" width="19" style="44" customWidth="1"/>
    <col min="12530" max="12530" width="11.28515625" style="44" customWidth="1"/>
    <col min="12531" max="12531" width="11.140625" style="44" customWidth="1"/>
    <col min="12532" max="12532" width="11" style="44" customWidth="1"/>
    <col min="12533" max="12533" width="11.7109375" style="44" customWidth="1"/>
    <col min="12534" max="12534" width="10.5703125" style="44" customWidth="1"/>
    <col min="12535" max="12535" width="10.140625" style="44" customWidth="1"/>
    <col min="12536" max="12784" width="11.42578125" style="44"/>
    <col min="12785" max="12785" width="19" style="44" customWidth="1"/>
    <col min="12786" max="12786" width="11.28515625" style="44" customWidth="1"/>
    <col min="12787" max="12787" width="11.140625" style="44" customWidth="1"/>
    <col min="12788" max="12788" width="11" style="44" customWidth="1"/>
    <col min="12789" max="12789" width="11.7109375" style="44" customWidth="1"/>
    <col min="12790" max="12790" width="10.5703125" style="44" customWidth="1"/>
    <col min="12791" max="12791" width="10.140625" style="44" customWidth="1"/>
    <col min="12792" max="13040" width="11.42578125" style="44"/>
    <col min="13041" max="13041" width="19" style="44" customWidth="1"/>
    <col min="13042" max="13042" width="11.28515625" style="44" customWidth="1"/>
    <col min="13043" max="13043" width="11.140625" style="44" customWidth="1"/>
    <col min="13044" max="13044" width="11" style="44" customWidth="1"/>
    <col min="13045" max="13045" width="11.7109375" style="44" customWidth="1"/>
    <col min="13046" max="13046" width="10.5703125" style="44" customWidth="1"/>
    <col min="13047" max="13047" width="10.140625" style="44" customWidth="1"/>
    <col min="13048" max="13296" width="11.42578125" style="44"/>
    <col min="13297" max="13297" width="19" style="44" customWidth="1"/>
    <col min="13298" max="13298" width="11.28515625" style="44" customWidth="1"/>
    <col min="13299" max="13299" width="11.140625" style="44" customWidth="1"/>
    <col min="13300" max="13300" width="11" style="44" customWidth="1"/>
    <col min="13301" max="13301" width="11.7109375" style="44" customWidth="1"/>
    <col min="13302" max="13302" width="10.5703125" style="44" customWidth="1"/>
    <col min="13303" max="13303" width="10.140625" style="44" customWidth="1"/>
    <col min="13304" max="13552" width="11.42578125" style="44"/>
    <col min="13553" max="13553" width="19" style="44" customWidth="1"/>
    <col min="13554" max="13554" width="11.28515625" style="44" customWidth="1"/>
    <col min="13555" max="13555" width="11.140625" style="44" customWidth="1"/>
    <col min="13556" max="13556" width="11" style="44" customWidth="1"/>
    <col min="13557" max="13557" width="11.7109375" style="44" customWidth="1"/>
    <col min="13558" max="13558" width="10.5703125" style="44" customWidth="1"/>
    <col min="13559" max="13559" width="10.140625" style="44" customWidth="1"/>
    <col min="13560" max="13808" width="11.42578125" style="44"/>
    <col min="13809" max="13809" width="19" style="44" customWidth="1"/>
    <col min="13810" max="13810" width="11.28515625" style="44" customWidth="1"/>
    <col min="13811" max="13811" width="11.140625" style="44" customWidth="1"/>
    <col min="13812" max="13812" width="11" style="44" customWidth="1"/>
    <col min="13813" max="13813" width="11.7109375" style="44" customWidth="1"/>
    <col min="13814" max="13814" width="10.5703125" style="44" customWidth="1"/>
    <col min="13815" max="13815" width="10.140625" style="44" customWidth="1"/>
    <col min="13816" max="14064" width="11.42578125" style="44"/>
    <col min="14065" max="14065" width="19" style="44" customWidth="1"/>
    <col min="14066" max="14066" width="11.28515625" style="44" customWidth="1"/>
    <col min="14067" max="14067" width="11.140625" style="44" customWidth="1"/>
    <col min="14068" max="14068" width="11" style="44" customWidth="1"/>
    <col min="14069" max="14069" width="11.7109375" style="44" customWidth="1"/>
    <col min="14070" max="14070" width="10.5703125" style="44" customWidth="1"/>
    <col min="14071" max="14071" width="10.140625" style="44" customWidth="1"/>
    <col min="14072" max="14320" width="11.42578125" style="44"/>
    <col min="14321" max="14321" width="19" style="44" customWidth="1"/>
    <col min="14322" max="14322" width="11.28515625" style="44" customWidth="1"/>
    <col min="14323" max="14323" width="11.140625" style="44" customWidth="1"/>
    <col min="14324" max="14324" width="11" style="44" customWidth="1"/>
    <col min="14325" max="14325" width="11.7109375" style="44" customWidth="1"/>
    <col min="14326" max="14326" width="10.5703125" style="44" customWidth="1"/>
    <col min="14327" max="14327" width="10.140625" style="44" customWidth="1"/>
    <col min="14328" max="14576" width="11.42578125" style="44"/>
    <col min="14577" max="14577" width="19" style="44" customWidth="1"/>
    <col min="14578" max="14578" width="11.28515625" style="44" customWidth="1"/>
    <col min="14579" max="14579" width="11.140625" style="44" customWidth="1"/>
    <col min="14580" max="14580" width="11" style="44" customWidth="1"/>
    <col min="14581" max="14581" width="11.7109375" style="44" customWidth="1"/>
    <col min="14582" max="14582" width="10.5703125" style="44" customWidth="1"/>
    <col min="14583" max="14583" width="10.140625" style="44" customWidth="1"/>
    <col min="14584" max="14832" width="11.42578125" style="44"/>
    <col min="14833" max="14833" width="19" style="44" customWidth="1"/>
    <col min="14834" max="14834" width="11.28515625" style="44" customWidth="1"/>
    <col min="14835" max="14835" width="11.140625" style="44" customWidth="1"/>
    <col min="14836" max="14836" width="11" style="44" customWidth="1"/>
    <col min="14837" max="14837" width="11.7109375" style="44" customWidth="1"/>
    <col min="14838" max="14838" width="10.5703125" style="44" customWidth="1"/>
    <col min="14839" max="14839" width="10.140625" style="44" customWidth="1"/>
    <col min="14840" max="15088" width="11.42578125" style="44"/>
    <col min="15089" max="15089" width="19" style="44" customWidth="1"/>
    <col min="15090" max="15090" width="11.28515625" style="44" customWidth="1"/>
    <col min="15091" max="15091" width="11.140625" style="44" customWidth="1"/>
    <col min="15092" max="15092" width="11" style="44" customWidth="1"/>
    <col min="15093" max="15093" width="11.7109375" style="44" customWidth="1"/>
    <col min="15094" max="15094" width="10.5703125" style="44" customWidth="1"/>
    <col min="15095" max="15095" width="10.140625" style="44" customWidth="1"/>
    <col min="15096" max="15344" width="11.42578125" style="44"/>
    <col min="15345" max="15345" width="19" style="44" customWidth="1"/>
    <col min="15346" max="15346" width="11.28515625" style="44" customWidth="1"/>
    <col min="15347" max="15347" width="11.140625" style="44" customWidth="1"/>
    <col min="15348" max="15348" width="11" style="44" customWidth="1"/>
    <col min="15349" max="15349" width="11.7109375" style="44" customWidth="1"/>
    <col min="15350" max="15350" width="10.5703125" style="44" customWidth="1"/>
    <col min="15351" max="15351" width="10.140625" style="44" customWidth="1"/>
    <col min="15352" max="15600" width="11.42578125" style="44"/>
    <col min="15601" max="15601" width="19" style="44" customWidth="1"/>
    <col min="15602" max="15602" width="11.28515625" style="44" customWidth="1"/>
    <col min="15603" max="15603" width="11.140625" style="44" customWidth="1"/>
    <col min="15604" max="15604" width="11" style="44" customWidth="1"/>
    <col min="15605" max="15605" width="11.7109375" style="44" customWidth="1"/>
    <col min="15606" max="15606" width="10.5703125" style="44" customWidth="1"/>
    <col min="15607" max="15607" width="10.140625" style="44" customWidth="1"/>
    <col min="15608" max="15856" width="11.42578125" style="44"/>
    <col min="15857" max="15857" width="19" style="44" customWidth="1"/>
    <col min="15858" max="15858" width="11.28515625" style="44" customWidth="1"/>
    <col min="15859" max="15859" width="11.140625" style="44" customWidth="1"/>
    <col min="15860" max="15860" width="11" style="44" customWidth="1"/>
    <col min="15861" max="15861" width="11.7109375" style="44" customWidth="1"/>
    <col min="15862" max="15862" width="10.5703125" style="44" customWidth="1"/>
    <col min="15863" max="15863" width="10.140625" style="44" customWidth="1"/>
    <col min="15864" max="16112" width="11.42578125" style="44"/>
    <col min="16113" max="16113" width="19" style="44" customWidth="1"/>
    <col min="16114" max="16114" width="11.28515625" style="44" customWidth="1"/>
    <col min="16115" max="16115" width="11.140625" style="44" customWidth="1"/>
    <col min="16116" max="16116" width="11" style="44" customWidth="1"/>
    <col min="16117" max="16117" width="11.7109375" style="44" customWidth="1"/>
    <col min="16118" max="16118" width="10.5703125" style="44" customWidth="1"/>
    <col min="16119" max="16119" width="10.140625" style="44" customWidth="1"/>
    <col min="16120" max="16384" width="11.42578125" style="44"/>
  </cols>
  <sheetData>
    <row r="5" spans="1:27" x14ac:dyDescent="0.25">
      <c r="A5" s="171" t="s">
        <v>0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</row>
    <row r="6" spans="1:27" x14ac:dyDescent="0.25">
      <c r="A6" s="171" t="s">
        <v>1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</row>
    <row r="7" spans="1:27" x14ac:dyDescent="0.25">
      <c r="A7" s="171" t="s">
        <v>110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</row>
    <row r="8" spans="1:27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</row>
    <row r="9" spans="1:27" x14ac:dyDescent="0.25">
      <c r="A9" s="172" t="s">
        <v>82</v>
      </c>
      <c r="B9" s="55"/>
      <c r="C9" s="55"/>
      <c r="D9" s="56"/>
      <c r="E9" s="56"/>
      <c r="F9" s="57"/>
      <c r="G9" s="58" t="s">
        <v>3</v>
      </c>
      <c r="H9" s="56" t="s">
        <v>3</v>
      </c>
      <c r="I9" s="57"/>
      <c r="J9" s="58"/>
      <c r="K9" s="58" t="s">
        <v>4</v>
      </c>
      <c r="L9" s="175" t="s">
        <v>105</v>
      </c>
      <c r="M9" s="57" t="s">
        <v>5</v>
      </c>
      <c r="N9" s="172" t="s">
        <v>6</v>
      </c>
      <c r="O9" s="172" t="s">
        <v>102</v>
      </c>
      <c r="P9" s="172" t="s">
        <v>7</v>
      </c>
    </row>
    <row r="10" spans="1:27" x14ac:dyDescent="0.25">
      <c r="A10" s="173"/>
      <c r="B10" s="59" t="s">
        <v>8</v>
      </c>
      <c r="C10" s="59"/>
      <c r="D10" s="60" t="s">
        <v>9</v>
      </c>
      <c r="E10" s="60"/>
      <c r="F10" s="61" t="s">
        <v>10</v>
      </c>
      <c r="G10" s="62" t="s">
        <v>11</v>
      </c>
      <c r="H10" s="60" t="s">
        <v>12</v>
      </c>
      <c r="I10" s="61" t="s">
        <v>5</v>
      </c>
      <c r="J10" s="62"/>
      <c r="K10" s="62" t="s">
        <v>13</v>
      </c>
      <c r="L10" s="176"/>
      <c r="M10" s="61" t="s">
        <v>14</v>
      </c>
      <c r="N10" s="173"/>
      <c r="O10" s="173"/>
      <c r="P10" s="173"/>
    </row>
    <row r="11" spans="1:27" x14ac:dyDescent="0.25">
      <c r="A11" s="173"/>
      <c r="B11" s="59" t="s">
        <v>15</v>
      </c>
      <c r="C11" s="59" t="s">
        <v>73</v>
      </c>
      <c r="D11" s="60" t="s">
        <v>16</v>
      </c>
      <c r="E11" s="60" t="s">
        <v>73</v>
      </c>
      <c r="F11" s="61" t="s">
        <v>11</v>
      </c>
      <c r="G11" s="62" t="s">
        <v>17</v>
      </c>
      <c r="H11" s="60" t="s">
        <v>18</v>
      </c>
      <c r="I11" s="61" t="s">
        <v>19</v>
      </c>
      <c r="J11" s="62" t="s">
        <v>73</v>
      </c>
      <c r="K11" s="62" t="s">
        <v>20</v>
      </c>
      <c r="L11" s="176"/>
      <c r="M11" s="61" t="s">
        <v>21</v>
      </c>
      <c r="N11" s="173"/>
      <c r="O11" s="173"/>
      <c r="P11" s="173"/>
    </row>
    <row r="12" spans="1:27" x14ac:dyDescent="0.25">
      <c r="A12" s="173"/>
      <c r="B12" s="59" t="s">
        <v>22</v>
      </c>
      <c r="C12" s="59" t="s">
        <v>74</v>
      </c>
      <c r="D12" s="60" t="s">
        <v>23</v>
      </c>
      <c r="E12" s="60" t="s">
        <v>75</v>
      </c>
      <c r="F12" s="61" t="s">
        <v>24</v>
      </c>
      <c r="G12" s="62" t="s">
        <v>25</v>
      </c>
      <c r="H12" s="60" t="s">
        <v>26</v>
      </c>
      <c r="I12" s="61" t="s">
        <v>27</v>
      </c>
      <c r="J12" s="62" t="s">
        <v>76</v>
      </c>
      <c r="K12" s="62" t="s">
        <v>28</v>
      </c>
      <c r="L12" s="176"/>
      <c r="M12" s="61" t="s">
        <v>11</v>
      </c>
      <c r="N12" s="173"/>
      <c r="O12" s="173"/>
      <c r="P12" s="173"/>
    </row>
    <row r="13" spans="1:27" x14ac:dyDescent="0.25">
      <c r="A13" s="173"/>
      <c r="B13" s="59"/>
      <c r="C13" s="59"/>
      <c r="D13" s="63"/>
      <c r="E13" s="63"/>
      <c r="F13" s="61" t="s">
        <v>29</v>
      </c>
      <c r="G13" s="62" t="s">
        <v>30</v>
      </c>
      <c r="H13" s="60" t="s">
        <v>31</v>
      </c>
      <c r="I13" s="61" t="s">
        <v>32</v>
      </c>
      <c r="J13" s="62"/>
      <c r="K13" s="62" t="s">
        <v>33</v>
      </c>
      <c r="L13" s="176"/>
      <c r="M13" s="61" t="s">
        <v>24</v>
      </c>
      <c r="N13" s="173"/>
      <c r="O13" s="173"/>
      <c r="P13" s="173"/>
    </row>
    <row r="14" spans="1:27" x14ac:dyDescent="0.25">
      <c r="A14" s="174"/>
      <c r="B14" s="64"/>
      <c r="C14" s="64"/>
      <c r="D14" s="65"/>
      <c r="E14" s="65"/>
      <c r="F14" s="66"/>
      <c r="G14" s="67"/>
      <c r="H14" s="65"/>
      <c r="I14" s="66"/>
      <c r="J14" s="67"/>
      <c r="K14" s="68" t="s">
        <v>34</v>
      </c>
      <c r="L14" s="177"/>
      <c r="M14" s="69" t="s">
        <v>29</v>
      </c>
      <c r="N14" s="174"/>
      <c r="O14" s="174"/>
      <c r="P14" s="174"/>
    </row>
    <row r="15" spans="1:27" ht="18.75" customHeight="1" x14ac:dyDescent="0.25">
      <c r="A15" s="45" t="s">
        <v>48</v>
      </c>
      <c r="B15" s="46">
        <f>B35</f>
        <v>0</v>
      </c>
      <c r="C15" s="46">
        <f>C35</f>
        <v>0</v>
      </c>
      <c r="D15" s="46">
        <f t="shared" ref="D15:O15" si="0">D35</f>
        <v>0</v>
      </c>
      <c r="E15" s="46">
        <f>E35</f>
        <v>0</v>
      </c>
      <c r="F15" s="46">
        <f t="shared" si="0"/>
        <v>0</v>
      </c>
      <c r="G15" s="46">
        <f t="shared" si="0"/>
        <v>0</v>
      </c>
      <c r="H15" s="46">
        <f t="shared" si="0"/>
        <v>0</v>
      </c>
      <c r="I15" s="46">
        <f t="shared" si="0"/>
        <v>0</v>
      </c>
      <c r="J15" s="46">
        <f>J35</f>
        <v>0</v>
      </c>
      <c r="K15" s="46">
        <f t="shared" si="0"/>
        <v>0</v>
      </c>
      <c r="L15" s="46">
        <f t="shared" ref="L15" si="1">L35</f>
        <v>0</v>
      </c>
      <c r="M15" s="46">
        <f t="shared" si="0"/>
        <v>0</v>
      </c>
      <c r="N15" s="46">
        <f t="shared" si="0"/>
        <v>0</v>
      </c>
      <c r="O15" s="46">
        <f t="shared" si="0"/>
        <v>0</v>
      </c>
      <c r="P15" s="47">
        <f t="shared" ref="P15:P19" si="2">SUM(B15:O15)</f>
        <v>0</v>
      </c>
      <c r="Q15" s="48"/>
      <c r="R15" s="49"/>
      <c r="S15" s="49"/>
      <c r="T15" s="49"/>
      <c r="U15" s="49"/>
      <c r="V15" s="49"/>
      <c r="W15" s="49"/>
      <c r="X15" s="49"/>
      <c r="Y15" s="49"/>
      <c r="Z15" s="49"/>
      <c r="AA15" s="50"/>
    </row>
    <row r="16" spans="1:27" ht="18.75" customHeight="1" x14ac:dyDescent="0.25">
      <c r="A16" s="45" t="s">
        <v>49</v>
      </c>
      <c r="B16" s="46">
        <f>B47</f>
        <v>0</v>
      </c>
      <c r="C16" s="46">
        <f>C47</f>
        <v>0</v>
      </c>
      <c r="D16" s="46">
        <f>D47</f>
        <v>0</v>
      </c>
      <c r="E16" s="46">
        <f>E47</f>
        <v>0</v>
      </c>
      <c r="F16" s="46">
        <f t="shared" ref="F16:N16" si="3">F47</f>
        <v>0</v>
      </c>
      <c r="G16" s="46">
        <f t="shared" si="3"/>
        <v>0</v>
      </c>
      <c r="H16" s="46">
        <f t="shared" si="3"/>
        <v>0</v>
      </c>
      <c r="I16" s="46">
        <f t="shared" si="3"/>
        <v>0</v>
      </c>
      <c r="J16" s="46">
        <f>J47</f>
        <v>0</v>
      </c>
      <c r="K16" s="46">
        <f t="shared" si="3"/>
        <v>0</v>
      </c>
      <c r="L16" s="46">
        <f t="shared" ref="L16" si="4">L47</f>
        <v>0</v>
      </c>
      <c r="M16" s="46">
        <f t="shared" si="3"/>
        <v>0</v>
      </c>
      <c r="N16" s="46">
        <f t="shared" si="3"/>
        <v>0</v>
      </c>
      <c r="O16" s="46">
        <f t="shared" ref="O16" si="5">O47</f>
        <v>0</v>
      </c>
      <c r="P16" s="47">
        <f t="shared" si="2"/>
        <v>0</v>
      </c>
      <c r="Q16" s="48"/>
      <c r="R16" s="49"/>
      <c r="S16" s="49"/>
      <c r="T16" s="49"/>
      <c r="U16" s="49"/>
      <c r="V16" s="49"/>
      <c r="W16" s="49"/>
      <c r="X16" s="49"/>
      <c r="Y16" s="49"/>
      <c r="Z16" s="49"/>
      <c r="AA16" s="50"/>
    </row>
    <row r="17" spans="1:27" ht="18.75" customHeight="1" x14ac:dyDescent="0.25">
      <c r="A17" s="45" t="s">
        <v>50</v>
      </c>
      <c r="B17" s="46">
        <f>B59</f>
        <v>0</v>
      </c>
      <c r="C17" s="46">
        <f>C59</f>
        <v>0</v>
      </c>
      <c r="D17" s="46">
        <f t="shared" ref="D17:M17" si="6">D59</f>
        <v>0</v>
      </c>
      <c r="E17" s="46">
        <f>E59</f>
        <v>0</v>
      </c>
      <c r="F17" s="46">
        <f t="shared" si="6"/>
        <v>0</v>
      </c>
      <c r="G17" s="46">
        <f t="shared" si="6"/>
        <v>0</v>
      </c>
      <c r="H17" s="46">
        <f t="shared" si="6"/>
        <v>0</v>
      </c>
      <c r="I17" s="46">
        <f t="shared" si="6"/>
        <v>0</v>
      </c>
      <c r="J17" s="46">
        <f>J59</f>
        <v>0</v>
      </c>
      <c r="K17" s="46">
        <f t="shared" si="6"/>
        <v>0</v>
      </c>
      <c r="L17" s="46">
        <f t="shared" ref="L17" si="7">L59</f>
        <v>0</v>
      </c>
      <c r="M17" s="46">
        <f t="shared" si="6"/>
        <v>0</v>
      </c>
      <c r="N17" s="46">
        <f>N59</f>
        <v>0</v>
      </c>
      <c r="O17" s="46">
        <f>O59</f>
        <v>0</v>
      </c>
      <c r="P17" s="47">
        <f t="shared" si="2"/>
        <v>0</v>
      </c>
      <c r="Q17" s="48"/>
      <c r="R17" s="49"/>
      <c r="S17" s="49"/>
      <c r="T17" s="49"/>
      <c r="U17" s="49"/>
      <c r="V17" s="49"/>
      <c r="W17" s="49"/>
      <c r="X17" s="49"/>
      <c r="Y17" s="49"/>
      <c r="Z17" s="49"/>
      <c r="AA17" s="50"/>
    </row>
    <row r="18" spans="1:27" ht="18.75" customHeight="1" x14ac:dyDescent="0.25">
      <c r="A18" s="45" t="s">
        <v>51</v>
      </c>
      <c r="B18" s="46">
        <f>B71</f>
        <v>0</v>
      </c>
      <c r="C18" s="46">
        <f>C71</f>
        <v>0</v>
      </c>
      <c r="D18" s="46">
        <f t="shared" ref="D18:N18" si="8">D71</f>
        <v>0</v>
      </c>
      <c r="E18" s="46">
        <f>E71</f>
        <v>0</v>
      </c>
      <c r="F18" s="46">
        <f t="shared" si="8"/>
        <v>0</v>
      </c>
      <c r="G18" s="46">
        <f t="shared" si="8"/>
        <v>0</v>
      </c>
      <c r="H18" s="46">
        <f t="shared" si="8"/>
        <v>0</v>
      </c>
      <c r="I18" s="46">
        <f t="shared" si="8"/>
        <v>0</v>
      </c>
      <c r="J18" s="46">
        <f>J71</f>
        <v>0</v>
      </c>
      <c r="K18" s="46">
        <f t="shared" si="8"/>
        <v>0</v>
      </c>
      <c r="L18" s="46">
        <f t="shared" ref="L18" si="9">L71</f>
        <v>0</v>
      </c>
      <c r="M18" s="46">
        <f t="shared" si="8"/>
        <v>0</v>
      </c>
      <c r="N18" s="46">
        <f t="shared" si="8"/>
        <v>0</v>
      </c>
      <c r="O18" s="46">
        <f t="shared" ref="O18" si="10">O71</f>
        <v>0</v>
      </c>
      <c r="P18" s="47">
        <f t="shared" si="2"/>
        <v>0</v>
      </c>
      <c r="Q18" s="48"/>
      <c r="R18" s="49"/>
      <c r="S18" s="49"/>
      <c r="T18" s="49"/>
      <c r="U18" s="49"/>
      <c r="V18" s="49"/>
      <c r="W18" s="49"/>
      <c r="X18" s="49"/>
      <c r="Y18" s="49"/>
      <c r="Z18" s="49"/>
      <c r="AA18" s="50"/>
    </row>
    <row r="19" spans="1:27" ht="18.75" customHeight="1" x14ac:dyDescent="0.25">
      <c r="A19" s="45" t="s">
        <v>52</v>
      </c>
      <c r="B19" s="46">
        <f>B83</f>
        <v>0</v>
      </c>
      <c r="C19" s="46">
        <f>C83</f>
        <v>0</v>
      </c>
      <c r="D19" s="46">
        <f t="shared" ref="D19:M19" si="11">D83</f>
        <v>0</v>
      </c>
      <c r="E19" s="46">
        <f>E83</f>
        <v>0</v>
      </c>
      <c r="F19" s="46">
        <f t="shared" si="11"/>
        <v>0</v>
      </c>
      <c r="G19" s="46">
        <f t="shared" si="11"/>
        <v>0</v>
      </c>
      <c r="H19" s="46">
        <f t="shared" si="11"/>
        <v>0</v>
      </c>
      <c r="I19" s="46">
        <f t="shared" si="11"/>
        <v>0</v>
      </c>
      <c r="J19" s="46">
        <f>J83</f>
        <v>0</v>
      </c>
      <c r="K19" s="46">
        <f t="shared" si="11"/>
        <v>0</v>
      </c>
      <c r="L19" s="46">
        <f t="shared" ref="L19" si="12">L83</f>
        <v>0</v>
      </c>
      <c r="M19" s="46">
        <f t="shared" si="11"/>
        <v>0</v>
      </c>
      <c r="N19" s="46">
        <f>N83</f>
        <v>0</v>
      </c>
      <c r="O19" s="46">
        <f>O83</f>
        <v>0</v>
      </c>
      <c r="P19" s="47">
        <f t="shared" si="2"/>
        <v>0</v>
      </c>
      <c r="Q19" s="48"/>
      <c r="R19" s="49"/>
      <c r="S19" s="49"/>
      <c r="T19" s="49"/>
      <c r="U19" s="49"/>
      <c r="V19" s="49"/>
      <c r="W19" s="49"/>
      <c r="X19" s="49"/>
      <c r="Y19" s="49"/>
      <c r="Z19" s="49"/>
      <c r="AA19" s="50"/>
    </row>
    <row r="20" spans="1:27" ht="18.75" customHeight="1" x14ac:dyDescent="0.25">
      <c r="A20" s="70" t="s">
        <v>40</v>
      </c>
      <c r="B20" s="71">
        <f>SUM(B15:B19)</f>
        <v>0</v>
      </c>
      <c r="C20" s="71">
        <f>SUM(C15:C19)</f>
        <v>0</v>
      </c>
      <c r="D20" s="71">
        <f t="shared" ref="D20:N20" si="13">SUM(D15:D19)</f>
        <v>0</v>
      </c>
      <c r="E20" s="71">
        <f>SUM(E15:E19)</f>
        <v>0</v>
      </c>
      <c r="F20" s="71">
        <f t="shared" si="13"/>
        <v>0</v>
      </c>
      <c r="G20" s="71">
        <f t="shared" si="13"/>
        <v>0</v>
      </c>
      <c r="H20" s="71">
        <f t="shared" si="13"/>
        <v>0</v>
      </c>
      <c r="I20" s="71">
        <f t="shared" si="13"/>
        <v>0</v>
      </c>
      <c r="J20" s="71">
        <f>SUM(J15:J19)</f>
        <v>0</v>
      </c>
      <c r="K20" s="71">
        <f t="shared" si="13"/>
        <v>0</v>
      </c>
      <c r="L20" s="71">
        <f t="shared" si="13"/>
        <v>0</v>
      </c>
      <c r="M20" s="71">
        <f t="shared" si="13"/>
        <v>0</v>
      </c>
      <c r="N20" s="71">
        <f t="shared" si="13"/>
        <v>0</v>
      </c>
      <c r="O20" s="71">
        <f>SUM(O17:O19)</f>
        <v>0</v>
      </c>
      <c r="P20" s="71">
        <f>SUM(P15:P19)</f>
        <v>0</v>
      </c>
      <c r="Q20" s="48"/>
      <c r="R20" s="49"/>
      <c r="S20" s="49"/>
      <c r="U20" s="50"/>
      <c r="AA20" s="50"/>
    </row>
    <row r="21" spans="1:27" x14ac:dyDescent="0.25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</row>
    <row r="22" spans="1:27" ht="14.25" hidden="1" customHeight="1" x14ac:dyDescent="0.25">
      <c r="A22" s="54"/>
      <c r="B22" s="51">
        <f>B20-Acumulado.!B233</f>
        <v>-388145254.35904759</v>
      </c>
      <c r="C22" s="51"/>
      <c r="D22" s="51">
        <f>D20-Acumulado.!D233</f>
        <v>-75398007.945965022</v>
      </c>
      <c r="E22" s="51"/>
      <c r="F22" s="51">
        <f>F20-Acumulado.!F233</f>
        <v>-8377218</v>
      </c>
      <c r="G22" s="51">
        <f>G20-Acumulado.!G233</f>
        <v>-6962</v>
      </c>
      <c r="H22" s="51">
        <f>H20-Acumulado.!H233</f>
        <v>-13783089.842934979</v>
      </c>
      <c r="I22" s="51">
        <f>I20-Acumulado.!I233</f>
        <v>-16763602.000000002</v>
      </c>
      <c r="J22" s="51"/>
      <c r="K22" s="51">
        <f>K20-Acumulado.!K233</f>
        <v>-23306451</v>
      </c>
      <c r="L22" s="51"/>
      <c r="M22" s="51">
        <f>M20-Acumulado.!M233</f>
        <v>-777400.20000000007</v>
      </c>
      <c r="N22" s="51">
        <f>N20-Acumulado.!O233</f>
        <v>-10747552.599999998</v>
      </c>
      <c r="O22" s="51"/>
      <c r="P22" s="51">
        <f>P20-Acumulado.!P233</f>
        <v>-547817240.82530582</v>
      </c>
      <c r="Q22" s="48">
        <f>P22-N22</f>
        <v>-537069688.2253058</v>
      </c>
    </row>
    <row r="23" spans="1:27" ht="14.25" hidden="1" customHeight="1" x14ac:dyDescent="0.25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</row>
    <row r="24" spans="1:27" ht="14.25" hidden="1" customHeight="1" x14ac:dyDescent="0.25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</row>
    <row r="26" spans="1:27" ht="12.75" customHeight="1" x14ac:dyDescent="0.25">
      <c r="A26" s="172" t="s">
        <v>77</v>
      </c>
      <c r="B26" s="55"/>
      <c r="C26" s="55"/>
      <c r="D26" s="56"/>
      <c r="E26" s="56"/>
      <c r="F26" s="57"/>
      <c r="G26" s="58" t="s">
        <v>3</v>
      </c>
      <c r="H26" s="56" t="s">
        <v>3</v>
      </c>
      <c r="I26" s="57"/>
      <c r="J26" s="58"/>
      <c r="K26" s="58" t="s">
        <v>4</v>
      </c>
      <c r="L26" s="175" t="s">
        <v>105</v>
      </c>
      <c r="M26" s="57" t="s">
        <v>5</v>
      </c>
      <c r="N26" s="172" t="s">
        <v>6</v>
      </c>
      <c r="O26" s="172" t="s">
        <v>102</v>
      </c>
      <c r="P26" s="172" t="s">
        <v>7</v>
      </c>
    </row>
    <row r="27" spans="1:27" ht="12.75" customHeight="1" x14ac:dyDescent="0.25">
      <c r="A27" s="173"/>
      <c r="B27" s="59" t="s">
        <v>8</v>
      </c>
      <c r="C27" s="59"/>
      <c r="D27" s="60" t="s">
        <v>9</v>
      </c>
      <c r="E27" s="60"/>
      <c r="F27" s="61" t="s">
        <v>10</v>
      </c>
      <c r="G27" s="62" t="s">
        <v>11</v>
      </c>
      <c r="H27" s="60" t="s">
        <v>12</v>
      </c>
      <c r="I27" s="61" t="s">
        <v>5</v>
      </c>
      <c r="J27" s="62"/>
      <c r="K27" s="62" t="s">
        <v>13</v>
      </c>
      <c r="L27" s="176"/>
      <c r="M27" s="61" t="s">
        <v>14</v>
      </c>
      <c r="N27" s="173"/>
      <c r="O27" s="173"/>
      <c r="P27" s="173"/>
    </row>
    <row r="28" spans="1:27" ht="12.75" customHeight="1" x14ac:dyDescent="0.25">
      <c r="A28" s="173"/>
      <c r="B28" s="59" t="s">
        <v>15</v>
      </c>
      <c r="C28" s="59" t="s">
        <v>73</v>
      </c>
      <c r="D28" s="60" t="s">
        <v>16</v>
      </c>
      <c r="E28" s="60" t="s">
        <v>73</v>
      </c>
      <c r="F28" s="61" t="s">
        <v>11</v>
      </c>
      <c r="G28" s="62" t="s">
        <v>17</v>
      </c>
      <c r="H28" s="60" t="s">
        <v>18</v>
      </c>
      <c r="I28" s="61" t="s">
        <v>19</v>
      </c>
      <c r="J28" s="62" t="s">
        <v>73</v>
      </c>
      <c r="K28" s="62" t="s">
        <v>20</v>
      </c>
      <c r="L28" s="176"/>
      <c r="M28" s="61" t="s">
        <v>21</v>
      </c>
      <c r="N28" s="173"/>
      <c r="O28" s="173"/>
      <c r="P28" s="173"/>
    </row>
    <row r="29" spans="1:27" ht="12.75" customHeight="1" x14ac:dyDescent="0.25">
      <c r="A29" s="173"/>
      <c r="B29" s="59" t="s">
        <v>22</v>
      </c>
      <c r="C29" s="59" t="s">
        <v>74</v>
      </c>
      <c r="D29" s="60" t="s">
        <v>23</v>
      </c>
      <c r="E29" s="60" t="s">
        <v>75</v>
      </c>
      <c r="F29" s="61" t="s">
        <v>24</v>
      </c>
      <c r="G29" s="62" t="s">
        <v>25</v>
      </c>
      <c r="H29" s="60" t="s">
        <v>26</v>
      </c>
      <c r="I29" s="61" t="s">
        <v>27</v>
      </c>
      <c r="J29" s="62" t="s">
        <v>76</v>
      </c>
      <c r="K29" s="62" t="s">
        <v>28</v>
      </c>
      <c r="L29" s="176"/>
      <c r="M29" s="61" t="s">
        <v>11</v>
      </c>
      <c r="N29" s="173"/>
      <c r="O29" s="173"/>
      <c r="P29" s="173"/>
    </row>
    <row r="30" spans="1:27" ht="12.75" customHeight="1" x14ac:dyDescent="0.25">
      <c r="A30" s="173"/>
      <c r="B30" s="59"/>
      <c r="C30" s="59"/>
      <c r="D30" s="63"/>
      <c r="E30" s="63"/>
      <c r="F30" s="61" t="s">
        <v>29</v>
      </c>
      <c r="G30" s="62" t="s">
        <v>30</v>
      </c>
      <c r="H30" s="60" t="s">
        <v>31</v>
      </c>
      <c r="I30" s="61" t="s">
        <v>32</v>
      </c>
      <c r="J30" s="62"/>
      <c r="K30" s="62" t="s">
        <v>33</v>
      </c>
      <c r="L30" s="176"/>
      <c r="M30" s="61" t="s">
        <v>24</v>
      </c>
      <c r="N30" s="173"/>
      <c r="O30" s="173"/>
      <c r="P30" s="173"/>
    </row>
    <row r="31" spans="1:27" ht="12.75" customHeight="1" x14ac:dyDescent="0.25">
      <c r="A31" s="174"/>
      <c r="B31" s="64"/>
      <c r="C31" s="64"/>
      <c r="D31" s="65"/>
      <c r="E31" s="65"/>
      <c r="F31" s="66"/>
      <c r="G31" s="67"/>
      <c r="H31" s="65"/>
      <c r="I31" s="66"/>
      <c r="J31" s="67"/>
      <c r="K31" s="68" t="s">
        <v>34</v>
      </c>
      <c r="L31" s="177"/>
      <c r="M31" s="69" t="s">
        <v>29</v>
      </c>
      <c r="N31" s="174"/>
      <c r="O31" s="174"/>
      <c r="P31" s="174"/>
    </row>
    <row r="32" spans="1:27" ht="18.75" customHeight="1" x14ac:dyDescent="0.25">
      <c r="A32" s="52" t="s">
        <v>78</v>
      </c>
      <c r="B32" s="53">
        <f>Acumulado.!B174</f>
        <v>0</v>
      </c>
      <c r="C32" s="53">
        <f>Acumulado.!C174</f>
        <v>0</v>
      </c>
      <c r="D32" s="53">
        <f>Acumulado.!D174</f>
        <v>0</v>
      </c>
      <c r="E32" s="53">
        <f>Acumulado.!E174</f>
        <v>0</v>
      </c>
      <c r="F32" s="53">
        <f>Acumulado.!F174</f>
        <v>0</v>
      </c>
      <c r="G32" s="53">
        <f>Acumulado.!G174</f>
        <v>0</v>
      </c>
      <c r="H32" s="53">
        <f>Acumulado.!H174</f>
        <v>0</v>
      </c>
      <c r="I32" s="53">
        <f>Acumulado.!I174</f>
        <v>0</v>
      </c>
      <c r="J32" s="53">
        <f>Acumulado.!J174</f>
        <v>0</v>
      </c>
      <c r="K32" s="53">
        <f>Acumulado.!K174</f>
        <v>0</v>
      </c>
      <c r="L32" s="53">
        <f>Acumulado.!L174</f>
        <v>0</v>
      </c>
      <c r="M32" s="53">
        <f>Acumulado.!M174</f>
        <v>0</v>
      </c>
      <c r="N32" s="53">
        <f>Acumulado.!N174</f>
        <v>0</v>
      </c>
      <c r="O32" s="53">
        <f>Acumulado.!O174</f>
        <v>0</v>
      </c>
      <c r="P32" s="47">
        <f>SUM(B32:O32)</f>
        <v>0</v>
      </c>
      <c r="R32" s="49"/>
    </row>
    <row r="33" spans="1:18" ht="18.75" customHeight="1" x14ac:dyDescent="0.25">
      <c r="A33" s="52" t="s">
        <v>79</v>
      </c>
      <c r="B33" s="53">
        <f>Acumulado.!B193</f>
        <v>0</v>
      </c>
      <c r="C33" s="53">
        <f>Acumulado.!C193</f>
        <v>0</v>
      </c>
      <c r="D33" s="53">
        <f>Acumulado.!D193</f>
        <v>0</v>
      </c>
      <c r="E33" s="53">
        <f>Acumulado.!E193</f>
        <v>0</v>
      </c>
      <c r="F33" s="53">
        <f>Acumulado.!F193</f>
        <v>0</v>
      </c>
      <c r="G33" s="53">
        <f>Acumulado.!G193</f>
        <v>0</v>
      </c>
      <c r="H33" s="53">
        <f>Acumulado.!H193</f>
        <v>0</v>
      </c>
      <c r="I33" s="53">
        <f>Acumulado.!I193</f>
        <v>0</v>
      </c>
      <c r="J33" s="53">
        <f>Acumulado.!J193</f>
        <v>0</v>
      </c>
      <c r="K33" s="53">
        <f>Acumulado.!K193</f>
        <v>0</v>
      </c>
      <c r="L33" s="53">
        <f>Acumulado.!L193</f>
        <v>0</v>
      </c>
      <c r="M33" s="53">
        <f>Acumulado.!M193</f>
        <v>0</v>
      </c>
      <c r="N33" s="53">
        <f>Acumulado.!N193</f>
        <v>0</v>
      </c>
      <c r="O33" s="53">
        <f>Acumulado.!O193</f>
        <v>0</v>
      </c>
      <c r="P33" s="47">
        <f t="shared" ref="P33:P34" si="14">SUM(B33:O33)</f>
        <v>0</v>
      </c>
      <c r="R33" s="49"/>
    </row>
    <row r="34" spans="1:18" ht="18.75" customHeight="1" x14ac:dyDescent="0.25">
      <c r="A34" s="52" t="s">
        <v>80</v>
      </c>
      <c r="B34" s="53">
        <f>Acumulado.!B212</f>
        <v>0</v>
      </c>
      <c r="C34" s="53">
        <f>Acumulado.!C212</f>
        <v>0</v>
      </c>
      <c r="D34" s="53">
        <f>Acumulado.!D212</f>
        <v>0</v>
      </c>
      <c r="E34" s="53">
        <f>Acumulado.!E212</f>
        <v>0</v>
      </c>
      <c r="F34" s="53">
        <f>Acumulado.!F212</f>
        <v>0</v>
      </c>
      <c r="G34" s="53">
        <f>Acumulado.!G212</f>
        <v>0</v>
      </c>
      <c r="H34" s="53">
        <f>Acumulado.!H212</f>
        <v>0</v>
      </c>
      <c r="I34" s="53">
        <f>Acumulado.!I212</f>
        <v>0</v>
      </c>
      <c r="J34" s="53">
        <f>Acumulado.!J212</f>
        <v>0</v>
      </c>
      <c r="K34" s="53">
        <f>Acumulado.!K212</f>
        <v>0</v>
      </c>
      <c r="L34" s="53">
        <f>Acumulado.!L212</f>
        <v>0</v>
      </c>
      <c r="M34" s="53">
        <f>Acumulado.!M212</f>
        <v>0</v>
      </c>
      <c r="N34" s="53">
        <f>Acumulado.!N212</f>
        <v>0</v>
      </c>
      <c r="O34" s="53">
        <f>Acumulado.!O212</f>
        <v>0</v>
      </c>
      <c r="P34" s="47">
        <f t="shared" si="14"/>
        <v>0</v>
      </c>
    </row>
    <row r="35" spans="1:18" ht="18.75" customHeight="1" x14ac:dyDescent="0.25">
      <c r="A35" s="70" t="s">
        <v>81</v>
      </c>
      <c r="B35" s="71">
        <f t="shared" ref="B35:N35" si="15">SUM(B32:B34)</f>
        <v>0</v>
      </c>
      <c r="C35" s="71">
        <f t="shared" si="15"/>
        <v>0</v>
      </c>
      <c r="D35" s="71">
        <f t="shared" si="15"/>
        <v>0</v>
      </c>
      <c r="E35" s="71">
        <f t="shared" si="15"/>
        <v>0</v>
      </c>
      <c r="F35" s="71">
        <f t="shared" si="15"/>
        <v>0</v>
      </c>
      <c r="G35" s="71">
        <f t="shared" si="15"/>
        <v>0</v>
      </c>
      <c r="H35" s="71">
        <f t="shared" si="15"/>
        <v>0</v>
      </c>
      <c r="I35" s="71">
        <f t="shared" si="15"/>
        <v>0</v>
      </c>
      <c r="J35" s="71">
        <f t="shared" si="15"/>
        <v>0</v>
      </c>
      <c r="K35" s="71">
        <f t="shared" si="15"/>
        <v>0</v>
      </c>
      <c r="L35" s="71">
        <f>SUM(L32:L34)</f>
        <v>0</v>
      </c>
      <c r="M35" s="71">
        <f t="shared" si="15"/>
        <v>0</v>
      </c>
      <c r="N35" s="71">
        <f t="shared" si="15"/>
        <v>0</v>
      </c>
      <c r="O35" s="71">
        <f>SUM(O32:O34)</f>
        <v>0</v>
      </c>
      <c r="P35" s="71">
        <f>SUM(P32:P34)</f>
        <v>0</v>
      </c>
    </row>
    <row r="36" spans="1:18" ht="12.75" customHeight="1" x14ac:dyDescent="0.25">
      <c r="I36" s="48"/>
      <c r="J36" s="48"/>
    </row>
    <row r="37" spans="1:18" ht="12.75" customHeight="1" x14ac:dyDescent="0.25">
      <c r="B37" s="48"/>
      <c r="C37" s="48"/>
      <c r="D37" s="48"/>
      <c r="E37" s="48"/>
      <c r="F37" s="48"/>
      <c r="G37" s="48"/>
      <c r="H37" s="48"/>
      <c r="I37" s="48"/>
      <c r="J37" s="48"/>
    </row>
    <row r="38" spans="1:18" ht="12.75" customHeight="1" x14ac:dyDescent="0.25">
      <c r="A38" s="172" t="s">
        <v>83</v>
      </c>
      <c r="B38" s="55"/>
      <c r="C38" s="55"/>
      <c r="D38" s="56"/>
      <c r="E38" s="56"/>
      <c r="F38" s="57"/>
      <c r="G38" s="58" t="s">
        <v>3</v>
      </c>
      <c r="H38" s="56" t="s">
        <v>3</v>
      </c>
      <c r="I38" s="57"/>
      <c r="J38" s="58"/>
      <c r="K38" s="58" t="s">
        <v>4</v>
      </c>
      <c r="L38" s="175" t="s">
        <v>105</v>
      </c>
      <c r="M38" s="57" t="s">
        <v>5</v>
      </c>
      <c r="N38" s="172" t="s">
        <v>6</v>
      </c>
      <c r="O38" s="172" t="s">
        <v>102</v>
      </c>
      <c r="P38" s="172" t="s">
        <v>7</v>
      </c>
    </row>
    <row r="39" spans="1:18" ht="12.75" customHeight="1" x14ac:dyDescent="0.25">
      <c r="A39" s="173"/>
      <c r="B39" s="59" t="s">
        <v>8</v>
      </c>
      <c r="C39" s="59"/>
      <c r="D39" s="60" t="s">
        <v>9</v>
      </c>
      <c r="E39" s="60"/>
      <c r="F39" s="61" t="s">
        <v>10</v>
      </c>
      <c r="G39" s="62" t="s">
        <v>11</v>
      </c>
      <c r="H39" s="60" t="s">
        <v>12</v>
      </c>
      <c r="I39" s="61" t="s">
        <v>5</v>
      </c>
      <c r="J39" s="62"/>
      <c r="K39" s="62" t="s">
        <v>13</v>
      </c>
      <c r="L39" s="176"/>
      <c r="M39" s="61" t="s">
        <v>14</v>
      </c>
      <c r="N39" s="173"/>
      <c r="O39" s="173"/>
      <c r="P39" s="173"/>
    </row>
    <row r="40" spans="1:18" x14ac:dyDescent="0.25">
      <c r="A40" s="173"/>
      <c r="B40" s="59" t="s">
        <v>15</v>
      </c>
      <c r="C40" s="59" t="s">
        <v>73</v>
      </c>
      <c r="D40" s="60" t="s">
        <v>16</v>
      </c>
      <c r="E40" s="60" t="s">
        <v>73</v>
      </c>
      <c r="F40" s="61" t="s">
        <v>11</v>
      </c>
      <c r="G40" s="62" t="s">
        <v>17</v>
      </c>
      <c r="H40" s="60" t="s">
        <v>18</v>
      </c>
      <c r="I40" s="61" t="s">
        <v>19</v>
      </c>
      <c r="J40" s="62" t="s">
        <v>73</v>
      </c>
      <c r="K40" s="62" t="s">
        <v>20</v>
      </c>
      <c r="L40" s="176"/>
      <c r="M40" s="61" t="s">
        <v>21</v>
      </c>
      <c r="N40" s="173"/>
      <c r="O40" s="173"/>
      <c r="P40" s="173"/>
    </row>
    <row r="41" spans="1:18" x14ac:dyDescent="0.25">
      <c r="A41" s="173"/>
      <c r="B41" s="59" t="s">
        <v>22</v>
      </c>
      <c r="C41" s="59" t="s">
        <v>74</v>
      </c>
      <c r="D41" s="60" t="s">
        <v>23</v>
      </c>
      <c r="E41" s="60" t="s">
        <v>75</v>
      </c>
      <c r="F41" s="61" t="s">
        <v>24</v>
      </c>
      <c r="G41" s="62" t="s">
        <v>25</v>
      </c>
      <c r="H41" s="60" t="s">
        <v>26</v>
      </c>
      <c r="I41" s="61" t="s">
        <v>27</v>
      </c>
      <c r="J41" s="62" t="s">
        <v>76</v>
      </c>
      <c r="K41" s="62" t="s">
        <v>28</v>
      </c>
      <c r="L41" s="176"/>
      <c r="M41" s="61" t="s">
        <v>11</v>
      </c>
      <c r="N41" s="173"/>
      <c r="O41" s="173"/>
      <c r="P41" s="173"/>
    </row>
    <row r="42" spans="1:18" x14ac:dyDescent="0.25">
      <c r="A42" s="173"/>
      <c r="B42" s="59"/>
      <c r="C42" s="59"/>
      <c r="D42" s="63"/>
      <c r="E42" s="63"/>
      <c r="F42" s="61" t="s">
        <v>29</v>
      </c>
      <c r="G42" s="62" t="s">
        <v>30</v>
      </c>
      <c r="H42" s="60" t="s">
        <v>31</v>
      </c>
      <c r="I42" s="61" t="s">
        <v>32</v>
      </c>
      <c r="J42" s="62"/>
      <c r="K42" s="62" t="s">
        <v>33</v>
      </c>
      <c r="L42" s="176"/>
      <c r="M42" s="61" t="s">
        <v>24</v>
      </c>
      <c r="N42" s="173"/>
      <c r="O42" s="173"/>
      <c r="P42" s="173"/>
    </row>
    <row r="43" spans="1:18" x14ac:dyDescent="0.25">
      <c r="A43" s="174"/>
      <c r="B43" s="64"/>
      <c r="C43" s="64"/>
      <c r="D43" s="65"/>
      <c r="E43" s="65"/>
      <c r="F43" s="66"/>
      <c r="G43" s="67"/>
      <c r="H43" s="65"/>
      <c r="I43" s="66"/>
      <c r="J43" s="67"/>
      <c r="K43" s="68" t="s">
        <v>34</v>
      </c>
      <c r="L43" s="177"/>
      <c r="M43" s="69" t="s">
        <v>29</v>
      </c>
      <c r="N43" s="174"/>
      <c r="O43" s="174"/>
      <c r="P43" s="174"/>
    </row>
    <row r="44" spans="1:18" ht="18.75" customHeight="1" x14ac:dyDescent="0.25">
      <c r="A44" s="52" t="s">
        <v>78</v>
      </c>
      <c r="B44" s="53">
        <f>Acumulado.!B175</f>
        <v>0</v>
      </c>
      <c r="C44" s="53">
        <f>Acumulado.!C175</f>
        <v>0</v>
      </c>
      <c r="D44" s="53">
        <f>Acumulado.!D175</f>
        <v>0</v>
      </c>
      <c r="E44" s="53">
        <f>Acumulado.!E175</f>
        <v>0</v>
      </c>
      <c r="F44" s="53">
        <f>Acumulado.!F175</f>
        <v>0</v>
      </c>
      <c r="G44" s="53">
        <f>Acumulado.!G175</f>
        <v>0</v>
      </c>
      <c r="H44" s="53">
        <f>Acumulado.!H175</f>
        <v>0</v>
      </c>
      <c r="I44" s="53">
        <f>Acumulado.!I175</f>
        <v>0</v>
      </c>
      <c r="J44" s="53">
        <f>Acumulado.!J175</f>
        <v>0</v>
      </c>
      <c r="K44" s="53">
        <f>Acumulado.!K175</f>
        <v>0</v>
      </c>
      <c r="L44" s="53">
        <f>Acumulado.!L175</f>
        <v>0</v>
      </c>
      <c r="M44" s="53">
        <f>Acumulado.!M175</f>
        <v>0</v>
      </c>
      <c r="N44" s="53">
        <f>Acumulado.!N175</f>
        <v>0</v>
      </c>
      <c r="O44" s="53">
        <f>Acumulado.!O175</f>
        <v>0</v>
      </c>
      <c r="P44" s="47">
        <f>SUM(B44:O44)</f>
        <v>0</v>
      </c>
    </row>
    <row r="45" spans="1:18" ht="18.75" customHeight="1" x14ac:dyDescent="0.25">
      <c r="A45" s="52" t="s">
        <v>79</v>
      </c>
      <c r="B45" s="53">
        <f>Acumulado.!B194</f>
        <v>0</v>
      </c>
      <c r="C45" s="53">
        <f>Acumulado.!C194</f>
        <v>0</v>
      </c>
      <c r="D45" s="53">
        <f>Acumulado.!D194</f>
        <v>0</v>
      </c>
      <c r="E45" s="53">
        <f>Acumulado.!E194</f>
        <v>0</v>
      </c>
      <c r="F45" s="53">
        <f>Acumulado.!F194</f>
        <v>0</v>
      </c>
      <c r="G45" s="53">
        <f>Acumulado.!G194</f>
        <v>0</v>
      </c>
      <c r="H45" s="53">
        <f>Acumulado.!H194</f>
        <v>0</v>
      </c>
      <c r="I45" s="53">
        <f>Acumulado.!I194</f>
        <v>0</v>
      </c>
      <c r="J45" s="53">
        <f>Acumulado.!J194</f>
        <v>0</v>
      </c>
      <c r="K45" s="53">
        <f>Acumulado.!K194</f>
        <v>0</v>
      </c>
      <c r="L45" s="53">
        <f>Acumulado.!L194</f>
        <v>0</v>
      </c>
      <c r="M45" s="53">
        <f>Acumulado.!M194</f>
        <v>0</v>
      </c>
      <c r="N45" s="53">
        <f>Acumulado.!N194</f>
        <v>0</v>
      </c>
      <c r="O45" s="53">
        <f>Acumulado.!O194</f>
        <v>0</v>
      </c>
      <c r="P45" s="47">
        <f t="shared" ref="P45:P46" si="16">SUM(B45:O45)</f>
        <v>0</v>
      </c>
    </row>
    <row r="46" spans="1:18" ht="18.75" customHeight="1" x14ac:dyDescent="0.25">
      <c r="A46" s="52" t="s">
        <v>80</v>
      </c>
      <c r="B46" s="53">
        <f>Acumulado.!B213</f>
        <v>0</v>
      </c>
      <c r="C46" s="53">
        <f>Acumulado.!C213</f>
        <v>0</v>
      </c>
      <c r="D46" s="53">
        <f>Acumulado.!D213</f>
        <v>0</v>
      </c>
      <c r="E46" s="53">
        <f>Acumulado.!E213</f>
        <v>0</v>
      </c>
      <c r="F46" s="53">
        <f>Acumulado.!F213</f>
        <v>0</v>
      </c>
      <c r="G46" s="53">
        <f>Acumulado.!G213</f>
        <v>0</v>
      </c>
      <c r="H46" s="53">
        <f>Acumulado.!H213</f>
        <v>0</v>
      </c>
      <c r="I46" s="53">
        <f>Acumulado.!I213</f>
        <v>0</v>
      </c>
      <c r="J46" s="53">
        <f>Acumulado.!J213</f>
        <v>0</v>
      </c>
      <c r="K46" s="53">
        <f>Acumulado.!K213</f>
        <v>0</v>
      </c>
      <c r="L46" s="53">
        <f>Acumulado.!L213</f>
        <v>0</v>
      </c>
      <c r="M46" s="53">
        <f>Acumulado.!M213</f>
        <v>0</v>
      </c>
      <c r="N46" s="53">
        <f>Acumulado.!N213</f>
        <v>0</v>
      </c>
      <c r="O46" s="53">
        <f>Acumulado.!O213</f>
        <v>0</v>
      </c>
      <c r="P46" s="47">
        <f t="shared" si="16"/>
        <v>0</v>
      </c>
    </row>
    <row r="47" spans="1:18" ht="18.75" customHeight="1" x14ac:dyDescent="0.25">
      <c r="A47" s="70" t="s">
        <v>81</v>
      </c>
      <c r="B47" s="71">
        <f t="shared" ref="B47:J47" si="17">SUM(B44:B46)</f>
        <v>0</v>
      </c>
      <c r="C47" s="71">
        <f t="shared" si="17"/>
        <v>0</v>
      </c>
      <c r="D47" s="71">
        <f t="shared" si="17"/>
        <v>0</v>
      </c>
      <c r="E47" s="71">
        <f t="shared" si="17"/>
        <v>0</v>
      </c>
      <c r="F47" s="71">
        <f t="shared" si="17"/>
        <v>0</v>
      </c>
      <c r="G47" s="71">
        <f t="shared" si="17"/>
        <v>0</v>
      </c>
      <c r="H47" s="71">
        <f t="shared" si="17"/>
        <v>0</v>
      </c>
      <c r="I47" s="71">
        <f t="shared" si="17"/>
        <v>0</v>
      </c>
      <c r="J47" s="71">
        <f t="shared" si="17"/>
        <v>0</v>
      </c>
      <c r="K47" s="71">
        <f>SUM(K44:K46)</f>
        <v>0</v>
      </c>
      <c r="L47" s="71">
        <f>SUM(L44:L46)</f>
        <v>0</v>
      </c>
      <c r="M47" s="71">
        <f>SUM(M44:M46)</f>
        <v>0</v>
      </c>
      <c r="N47" s="71">
        <f t="shared" ref="N47" si="18">SUM(N44:N46)</f>
        <v>0</v>
      </c>
      <c r="O47" s="71">
        <f>SUM(O44:O46)</f>
        <v>0</v>
      </c>
      <c r="P47" s="71">
        <f>SUM(P44:P46)</f>
        <v>0</v>
      </c>
    </row>
    <row r="50" spans="1:16" ht="15" customHeight="1" x14ac:dyDescent="0.25">
      <c r="A50" s="172" t="s">
        <v>84</v>
      </c>
      <c r="B50" s="55"/>
      <c r="C50" s="55"/>
      <c r="D50" s="56"/>
      <c r="E50" s="56"/>
      <c r="F50" s="57"/>
      <c r="G50" s="58" t="s">
        <v>3</v>
      </c>
      <c r="H50" s="56" t="s">
        <v>3</v>
      </c>
      <c r="I50" s="57"/>
      <c r="J50" s="58"/>
      <c r="K50" s="58" t="s">
        <v>4</v>
      </c>
      <c r="L50" s="175" t="s">
        <v>105</v>
      </c>
      <c r="M50" s="57" t="s">
        <v>5</v>
      </c>
      <c r="N50" s="172" t="s">
        <v>6</v>
      </c>
      <c r="O50" s="172" t="s">
        <v>102</v>
      </c>
      <c r="P50" s="172" t="s">
        <v>7</v>
      </c>
    </row>
    <row r="51" spans="1:16" x14ac:dyDescent="0.25">
      <c r="A51" s="173"/>
      <c r="B51" s="59" t="s">
        <v>8</v>
      </c>
      <c r="C51" s="59"/>
      <c r="D51" s="60" t="s">
        <v>9</v>
      </c>
      <c r="E51" s="60"/>
      <c r="F51" s="61" t="s">
        <v>10</v>
      </c>
      <c r="G51" s="62" t="s">
        <v>11</v>
      </c>
      <c r="H51" s="60" t="s">
        <v>12</v>
      </c>
      <c r="I51" s="61" t="s">
        <v>5</v>
      </c>
      <c r="J51" s="62"/>
      <c r="K51" s="62" t="s">
        <v>13</v>
      </c>
      <c r="L51" s="176"/>
      <c r="M51" s="61" t="s">
        <v>14</v>
      </c>
      <c r="N51" s="173"/>
      <c r="O51" s="173"/>
      <c r="P51" s="173"/>
    </row>
    <row r="52" spans="1:16" x14ac:dyDescent="0.25">
      <c r="A52" s="173"/>
      <c r="B52" s="59" t="s">
        <v>15</v>
      </c>
      <c r="C52" s="59" t="s">
        <v>73</v>
      </c>
      <c r="D52" s="60" t="s">
        <v>16</v>
      </c>
      <c r="E52" s="60" t="s">
        <v>73</v>
      </c>
      <c r="F52" s="61" t="s">
        <v>11</v>
      </c>
      <c r="G52" s="62" t="s">
        <v>17</v>
      </c>
      <c r="H52" s="60" t="s">
        <v>18</v>
      </c>
      <c r="I52" s="61" t="s">
        <v>19</v>
      </c>
      <c r="J52" s="62" t="s">
        <v>73</v>
      </c>
      <c r="K52" s="62" t="s">
        <v>20</v>
      </c>
      <c r="L52" s="176"/>
      <c r="M52" s="61" t="s">
        <v>21</v>
      </c>
      <c r="N52" s="173"/>
      <c r="O52" s="173"/>
      <c r="P52" s="173"/>
    </row>
    <row r="53" spans="1:16" x14ac:dyDescent="0.25">
      <c r="A53" s="173"/>
      <c r="B53" s="59" t="s">
        <v>22</v>
      </c>
      <c r="C53" s="59" t="s">
        <v>74</v>
      </c>
      <c r="D53" s="60" t="s">
        <v>23</v>
      </c>
      <c r="E53" s="60" t="s">
        <v>75</v>
      </c>
      <c r="F53" s="61" t="s">
        <v>24</v>
      </c>
      <c r="G53" s="62" t="s">
        <v>25</v>
      </c>
      <c r="H53" s="60" t="s">
        <v>26</v>
      </c>
      <c r="I53" s="61" t="s">
        <v>27</v>
      </c>
      <c r="J53" s="62" t="s">
        <v>76</v>
      </c>
      <c r="K53" s="62" t="s">
        <v>28</v>
      </c>
      <c r="L53" s="176"/>
      <c r="M53" s="61" t="s">
        <v>11</v>
      </c>
      <c r="N53" s="173"/>
      <c r="O53" s="173"/>
      <c r="P53" s="173"/>
    </row>
    <row r="54" spans="1:16" x14ac:dyDescent="0.25">
      <c r="A54" s="173"/>
      <c r="B54" s="59"/>
      <c r="C54" s="59"/>
      <c r="D54" s="63"/>
      <c r="E54" s="63"/>
      <c r="F54" s="61" t="s">
        <v>29</v>
      </c>
      <c r="G54" s="62" t="s">
        <v>30</v>
      </c>
      <c r="H54" s="60" t="s">
        <v>31</v>
      </c>
      <c r="I54" s="61" t="s">
        <v>32</v>
      </c>
      <c r="J54" s="62"/>
      <c r="K54" s="62" t="s">
        <v>33</v>
      </c>
      <c r="L54" s="176"/>
      <c r="M54" s="61" t="s">
        <v>24</v>
      </c>
      <c r="N54" s="173"/>
      <c r="O54" s="173"/>
      <c r="P54" s="173"/>
    </row>
    <row r="55" spans="1:16" x14ac:dyDescent="0.25">
      <c r="A55" s="174"/>
      <c r="B55" s="64"/>
      <c r="C55" s="64"/>
      <c r="D55" s="65"/>
      <c r="E55" s="65"/>
      <c r="F55" s="66"/>
      <c r="G55" s="67"/>
      <c r="H55" s="65"/>
      <c r="I55" s="66"/>
      <c r="J55" s="67"/>
      <c r="K55" s="68" t="s">
        <v>34</v>
      </c>
      <c r="L55" s="177"/>
      <c r="M55" s="69" t="s">
        <v>29</v>
      </c>
      <c r="N55" s="174"/>
      <c r="O55" s="174"/>
      <c r="P55" s="174"/>
    </row>
    <row r="56" spans="1:16" ht="18.75" customHeight="1" x14ac:dyDescent="0.25">
      <c r="A56" s="52" t="s">
        <v>78</v>
      </c>
      <c r="B56" s="53">
        <f>Acumulado.!B176</f>
        <v>0</v>
      </c>
      <c r="C56" s="53">
        <f>Acumulado.!C176</f>
        <v>0</v>
      </c>
      <c r="D56" s="53">
        <f>Acumulado.!D176</f>
        <v>0</v>
      </c>
      <c r="E56" s="53">
        <f>Acumulado.!E176</f>
        <v>0</v>
      </c>
      <c r="F56" s="53">
        <f>Acumulado.!F176</f>
        <v>0</v>
      </c>
      <c r="G56" s="53">
        <f>Acumulado.!G176</f>
        <v>0</v>
      </c>
      <c r="H56" s="53">
        <f>Acumulado.!H176</f>
        <v>0</v>
      </c>
      <c r="I56" s="53">
        <f>Acumulado.!I176</f>
        <v>0</v>
      </c>
      <c r="J56" s="53">
        <f>Acumulado.!J176</f>
        <v>0</v>
      </c>
      <c r="K56" s="53">
        <f>Acumulado.!K176</f>
        <v>0</v>
      </c>
      <c r="L56" s="53">
        <f>Acumulado.!L176</f>
        <v>0</v>
      </c>
      <c r="M56" s="53">
        <f>Acumulado.!M176</f>
        <v>0</v>
      </c>
      <c r="N56" s="53">
        <f>Acumulado.!N176</f>
        <v>0</v>
      </c>
      <c r="O56" s="53">
        <f>Acumulado.!O176</f>
        <v>0</v>
      </c>
      <c r="P56" s="47">
        <f>SUM(B56:O56)</f>
        <v>0</v>
      </c>
    </row>
    <row r="57" spans="1:16" ht="18.75" customHeight="1" x14ac:dyDescent="0.25">
      <c r="A57" s="52" t="s">
        <v>79</v>
      </c>
      <c r="B57" s="53">
        <f>Acumulado.!B195</f>
        <v>0</v>
      </c>
      <c r="C57" s="53">
        <f>Acumulado.!C195</f>
        <v>0</v>
      </c>
      <c r="D57" s="53">
        <f>Acumulado.!D195</f>
        <v>0</v>
      </c>
      <c r="E57" s="53">
        <f>Acumulado.!E195</f>
        <v>0</v>
      </c>
      <c r="F57" s="53">
        <f>Acumulado.!F195</f>
        <v>0</v>
      </c>
      <c r="G57" s="53">
        <f>Acumulado.!G195</f>
        <v>0</v>
      </c>
      <c r="H57" s="53">
        <f>Acumulado.!H195</f>
        <v>0</v>
      </c>
      <c r="I57" s="53">
        <f>Acumulado.!I195</f>
        <v>0</v>
      </c>
      <c r="J57" s="53">
        <f>Acumulado.!J195</f>
        <v>0</v>
      </c>
      <c r="K57" s="53">
        <f>Acumulado.!K195</f>
        <v>0</v>
      </c>
      <c r="L57" s="53">
        <f>Acumulado.!L195</f>
        <v>0</v>
      </c>
      <c r="M57" s="53">
        <f>Acumulado.!M195</f>
        <v>0</v>
      </c>
      <c r="N57" s="53">
        <f>Acumulado.!N195</f>
        <v>0</v>
      </c>
      <c r="O57" s="53">
        <f>Acumulado.!O195</f>
        <v>0</v>
      </c>
      <c r="P57" s="47">
        <f t="shared" ref="P57:P58" si="19">SUM(B57:O57)</f>
        <v>0</v>
      </c>
    </row>
    <row r="58" spans="1:16" ht="18.75" customHeight="1" x14ac:dyDescent="0.25">
      <c r="A58" s="52" t="s">
        <v>80</v>
      </c>
      <c r="B58" s="53">
        <f>Acumulado.!B214</f>
        <v>0</v>
      </c>
      <c r="C58" s="53">
        <f>Acumulado.!C214</f>
        <v>0</v>
      </c>
      <c r="D58" s="53">
        <f>Acumulado.!D214</f>
        <v>0</v>
      </c>
      <c r="E58" s="53">
        <f>Acumulado.!E214</f>
        <v>0</v>
      </c>
      <c r="F58" s="53">
        <f>Acumulado.!F214</f>
        <v>0</v>
      </c>
      <c r="G58" s="53">
        <f>Acumulado.!G214</f>
        <v>0</v>
      </c>
      <c r="H58" s="53">
        <f>Acumulado.!H214</f>
        <v>0</v>
      </c>
      <c r="I58" s="53">
        <f>Acumulado.!I214</f>
        <v>0</v>
      </c>
      <c r="J58" s="53">
        <f>Acumulado.!J214</f>
        <v>0</v>
      </c>
      <c r="K58" s="53">
        <f>Acumulado.!K214</f>
        <v>0</v>
      </c>
      <c r="L58" s="53">
        <f>Acumulado.!L214</f>
        <v>0</v>
      </c>
      <c r="M58" s="53">
        <f>Acumulado.!M214</f>
        <v>0</v>
      </c>
      <c r="N58" s="53">
        <f>Acumulado.!N214</f>
        <v>0</v>
      </c>
      <c r="O58" s="53">
        <f>Acumulado.!O214</f>
        <v>0</v>
      </c>
      <c r="P58" s="47">
        <f t="shared" si="19"/>
        <v>0</v>
      </c>
    </row>
    <row r="59" spans="1:16" ht="18.75" customHeight="1" x14ac:dyDescent="0.25">
      <c r="A59" s="70" t="s">
        <v>81</v>
      </c>
      <c r="B59" s="71">
        <f t="shared" ref="B59:J59" si="20">SUM(B56:B58)</f>
        <v>0</v>
      </c>
      <c r="C59" s="71">
        <f t="shared" si="20"/>
        <v>0</v>
      </c>
      <c r="D59" s="71">
        <f t="shared" si="20"/>
        <v>0</v>
      </c>
      <c r="E59" s="71">
        <f t="shared" si="20"/>
        <v>0</v>
      </c>
      <c r="F59" s="71">
        <f t="shared" si="20"/>
        <v>0</v>
      </c>
      <c r="G59" s="71">
        <f t="shared" si="20"/>
        <v>0</v>
      </c>
      <c r="H59" s="71">
        <f t="shared" si="20"/>
        <v>0</v>
      </c>
      <c r="I59" s="71">
        <f t="shared" si="20"/>
        <v>0</v>
      </c>
      <c r="J59" s="71">
        <f t="shared" si="20"/>
        <v>0</v>
      </c>
      <c r="K59" s="71">
        <f t="shared" ref="K59:P59" si="21">SUM(K56:K58)</f>
        <v>0</v>
      </c>
      <c r="L59" s="71">
        <f t="shared" si="21"/>
        <v>0</v>
      </c>
      <c r="M59" s="71">
        <f t="shared" si="21"/>
        <v>0</v>
      </c>
      <c r="N59" s="71">
        <f t="shared" si="21"/>
        <v>0</v>
      </c>
      <c r="O59" s="71">
        <f t="shared" si="21"/>
        <v>0</v>
      </c>
      <c r="P59" s="71">
        <f t="shared" si="21"/>
        <v>0</v>
      </c>
    </row>
    <row r="62" spans="1:16" x14ac:dyDescent="0.25">
      <c r="A62" s="172" t="s">
        <v>85</v>
      </c>
      <c r="B62" s="55"/>
      <c r="C62" s="55"/>
      <c r="D62" s="56"/>
      <c r="E62" s="56"/>
      <c r="F62" s="57"/>
      <c r="G62" s="58" t="s">
        <v>3</v>
      </c>
      <c r="H62" s="56" t="s">
        <v>3</v>
      </c>
      <c r="I62" s="57"/>
      <c r="J62" s="58"/>
      <c r="K62" s="58" t="s">
        <v>4</v>
      </c>
      <c r="L62" s="178" t="s">
        <v>99</v>
      </c>
      <c r="M62" s="57" t="s">
        <v>5</v>
      </c>
      <c r="N62" s="172" t="s">
        <v>6</v>
      </c>
      <c r="O62" s="172" t="s">
        <v>102</v>
      </c>
      <c r="P62" s="172" t="s">
        <v>7</v>
      </c>
    </row>
    <row r="63" spans="1:16" x14ac:dyDescent="0.25">
      <c r="A63" s="173"/>
      <c r="B63" s="59" t="s">
        <v>8</v>
      </c>
      <c r="C63" s="59"/>
      <c r="D63" s="60" t="s">
        <v>9</v>
      </c>
      <c r="E63" s="60"/>
      <c r="F63" s="61" t="s">
        <v>10</v>
      </c>
      <c r="G63" s="62" t="s">
        <v>11</v>
      </c>
      <c r="H63" s="60" t="s">
        <v>12</v>
      </c>
      <c r="I63" s="61" t="s">
        <v>5</v>
      </c>
      <c r="J63" s="62"/>
      <c r="K63" s="62" t="s">
        <v>13</v>
      </c>
      <c r="L63" s="179"/>
      <c r="M63" s="61" t="s">
        <v>14</v>
      </c>
      <c r="N63" s="173"/>
      <c r="O63" s="173"/>
      <c r="P63" s="173"/>
    </row>
    <row r="64" spans="1:16" x14ac:dyDescent="0.25">
      <c r="A64" s="173"/>
      <c r="B64" s="59" t="s">
        <v>15</v>
      </c>
      <c r="C64" s="59" t="s">
        <v>73</v>
      </c>
      <c r="D64" s="60" t="s">
        <v>16</v>
      </c>
      <c r="E64" s="60" t="s">
        <v>73</v>
      </c>
      <c r="F64" s="61" t="s">
        <v>11</v>
      </c>
      <c r="G64" s="62" t="s">
        <v>17</v>
      </c>
      <c r="H64" s="60" t="s">
        <v>18</v>
      </c>
      <c r="I64" s="61" t="s">
        <v>19</v>
      </c>
      <c r="J64" s="62" t="s">
        <v>73</v>
      </c>
      <c r="K64" s="62" t="s">
        <v>20</v>
      </c>
      <c r="L64" s="179"/>
      <c r="M64" s="61" t="s">
        <v>21</v>
      </c>
      <c r="N64" s="173"/>
      <c r="O64" s="173"/>
      <c r="P64" s="173"/>
    </row>
    <row r="65" spans="1:16" x14ac:dyDescent="0.25">
      <c r="A65" s="173"/>
      <c r="B65" s="59" t="s">
        <v>22</v>
      </c>
      <c r="C65" s="59" t="s">
        <v>74</v>
      </c>
      <c r="D65" s="60" t="s">
        <v>23</v>
      </c>
      <c r="E65" s="60" t="s">
        <v>75</v>
      </c>
      <c r="F65" s="61" t="s">
        <v>24</v>
      </c>
      <c r="G65" s="62" t="s">
        <v>25</v>
      </c>
      <c r="H65" s="60" t="s">
        <v>26</v>
      </c>
      <c r="I65" s="61" t="s">
        <v>27</v>
      </c>
      <c r="J65" s="62" t="s">
        <v>76</v>
      </c>
      <c r="K65" s="62" t="s">
        <v>28</v>
      </c>
      <c r="L65" s="179"/>
      <c r="M65" s="61" t="s">
        <v>11</v>
      </c>
      <c r="N65" s="173"/>
      <c r="O65" s="173"/>
      <c r="P65" s="173"/>
    </row>
    <row r="66" spans="1:16" x14ac:dyDescent="0.25">
      <c r="A66" s="173"/>
      <c r="B66" s="59"/>
      <c r="C66" s="59"/>
      <c r="D66" s="63"/>
      <c r="E66" s="63"/>
      <c r="F66" s="61" t="s">
        <v>29</v>
      </c>
      <c r="G66" s="62" t="s">
        <v>30</v>
      </c>
      <c r="H66" s="60" t="s">
        <v>31</v>
      </c>
      <c r="I66" s="61" t="s">
        <v>32</v>
      </c>
      <c r="J66" s="62"/>
      <c r="K66" s="62" t="s">
        <v>33</v>
      </c>
      <c r="L66" s="179"/>
      <c r="M66" s="61" t="s">
        <v>24</v>
      </c>
      <c r="N66" s="173"/>
      <c r="O66" s="173"/>
      <c r="P66" s="173"/>
    </row>
    <row r="67" spans="1:16" x14ac:dyDescent="0.25">
      <c r="A67" s="174"/>
      <c r="B67" s="64"/>
      <c r="C67" s="64"/>
      <c r="D67" s="65"/>
      <c r="E67" s="65"/>
      <c r="F67" s="66"/>
      <c r="G67" s="67"/>
      <c r="H67" s="65"/>
      <c r="I67" s="66"/>
      <c r="J67" s="67"/>
      <c r="K67" s="68" t="s">
        <v>34</v>
      </c>
      <c r="L67" s="180"/>
      <c r="M67" s="69" t="s">
        <v>29</v>
      </c>
      <c r="N67" s="174"/>
      <c r="O67" s="174"/>
      <c r="P67" s="174"/>
    </row>
    <row r="68" spans="1:16" ht="18.75" customHeight="1" x14ac:dyDescent="0.25">
      <c r="A68" s="52" t="s">
        <v>78</v>
      </c>
      <c r="B68" s="53">
        <f>Acumulado.!B177</f>
        <v>0</v>
      </c>
      <c r="C68" s="53">
        <f>Acumulado.!C177</f>
        <v>0</v>
      </c>
      <c r="D68" s="53">
        <f>Acumulado.!D177</f>
        <v>0</v>
      </c>
      <c r="E68" s="53">
        <f>Acumulado.!E177</f>
        <v>0</v>
      </c>
      <c r="F68" s="53">
        <f>Acumulado.!F177</f>
        <v>0</v>
      </c>
      <c r="G68" s="53">
        <f>Acumulado.!G177</f>
        <v>0</v>
      </c>
      <c r="H68" s="53">
        <f>Acumulado.!H177</f>
        <v>0</v>
      </c>
      <c r="I68" s="53">
        <f>Acumulado.!I177</f>
        <v>0</v>
      </c>
      <c r="J68" s="53">
        <f>Acumulado.!J177</f>
        <v>0</v>
      </c>
      <c r="K68" s="53">
        <f>Acumulado.!K177</f>
        <v>0</v>
      </c>
      <c r="L68" s="53">
        <f>Acumulado.!L177</f>
        <v>0</v>
      </c>
      <c r="M68" s="53">
        <f>Acumulado.!M177</f>
        <v>0</v>
      </c>
      <c r="N68" s="53">
        <f>Acumulado.!N177</f>
        <v>0</v>
      </c>
      <c r="O68" s="53">
        <f>Acumulado.!O177</f>
        <v>0</v>
      </c>
      <c r="P68" s="47">
        <f>SUM(B68:O68)</f>
        <v>0</v>
      </c>
    </row>
    <row r="69" spans="1:16" ht="18.75" customHeight="1" x14ac:dyDescent="0.25">
      <c r="A69" s="52" t="s">
        <v>79</v>
      </c>
      <c r="B69" s="53">
        <f>Acumulado.!B196</f>
        <v>0</v>
      </c>
      <c r="C69" s="53">
        <f>Acumulado.!C196</f>
        <v>0</v>
      </c>
      <c r="D69" s="53">
        <f>Acumulado.!D196</f>
        <v>0</v>
      </c>
      <c r="E69" s="53">
        <f>Acumulado.!E196</f>
        <v>0</v>
      </c>
      <c r="F69" s="53">
        <f>Acumulado.!F196</f>
        <v>0</v>
      </c>
      <c r="G69" s="53">
        <f>Acumulado.!G196</f>
        <v>0</v>
      </c>
      <c r="H69" s="53">
        <f>Acumulado.!H196</f>
        <v>0</v>
      </c>
      <c r="I69" s="53">
        <f>Acumulado.!I196</f>
        <v>0</v>
      </c>
      <c r="J69" s="53">
        <f>Acumulado.!J196</f>
        <v>0</v>
      </c>
      <c r="K69" s="53">
        <f>Acumulado.!K196</f>
        <v>0</v>
      </c>
      <c r="L69" s="53">
        <f>Acumulado.!L196</f>
        <v>0</v>
      </c>
      <c r="M69" s="53">
        <f>Acumulado.!M196</f>
        <v>0</v>
      </c>
      <c r="N69" s="53">
        <f>Acumulado.!N196</f>
        <v>0</v>
      </c>
      <c r="O69" s="53">
        <f>Acumulado.!O196</f>
        <v>0</v>
      </c>
      <c r="P69" s="47">
        <f t="shared" ref="P69:P70" si="22">SUM(B69:O69)</f>
        <v>0</v>
      </c>
    </row>
    <row r="70" spans="1:16" ht="18.75" customHeight="1" x14ac:dyDescent="0.25">
      <c r="A70" s="52" t="s">
        <v>80</v>
      </c>
      <c r="B70" s="53">
        <f>Acumulado.!B215</f>
        <v>0</v>
      </c>
      <c r="C70" s="53">
        <f>Acumulado.!C215</f>
        <v>0</v>
      </c>
      <c r="D70" s="53">
        <f>Acumulado.!D215</f>
        <v>0</v>
      </c>
      <c r="E70" s="53">
        <f>Acumulado.!E215</f>
        <v>0</v>
      </c>
      <c r="F70" s="53">
        <f>Acumulado.!F215</f>
        <v>0</v>
      </c>
      <c r="G70" s="53">
        <f>Acumulado.!G215</f>
        <v>0</v>
      </c>
      <c r="H70" s="53">
        <f>Acumulado.!H215</f>
        <v>0</v>
      </c>
      <c r="I70" s="53">
        <f>Acumulado.!I215</f>
        <v>0</v>
      </c>
      <c r="J70" s="53">
        <f>Acumulado.!J215</f>
        <v>0</v>
      </c>
      <c r="K70" s="53">
        <f>Acumulado.!K215</f>
        <v>0</v>
      </c>
      <c r="L70" s="53">
        <f>Acumulado.!L215</f>
        <v>0</v>
      </c>
      <c r="M70" s="53">
        <f>Acumulado.!M215</f>
        <v>0</v>
      </c>
      <c r="N70" s="53">
        <f>Acumulado.!N215</f>
        <v>0</v>
      </c>
      <c r="O70" s="53">
        <f>Acumulado.!O215</f>
        <v>0</v>
      </c>
      <c r="P70" s="47">
        <f t="shared" si="22"/>
        <v>0</v>
      </c>
    </row>
    <row r="71" spans="1:16" ht="18.75" customHeight="1" x14ac:dyDescent="0.25">
      <c r="A71" s="70" t="s">
        <v>81</v>
      </c>
      <c r="B71" s="71">
        <f t="shared" ref="B71:J71" si="23">SUM(B68:B70)</f>
        <v>0</v>
      </c>
      <c r="C71" s="71">
        <f t="shared" si="23"/>
        <v>0</v>
      </c>
      <c r="D71" s="71">
        <f t="shared" si="23"/>
        <v>0</v>
      </c>
      <c r="E71" s="71">
        <f t="shared" si="23"/>
        <v>0</v>
      </c>
      <c r="F71" s="71">
        <f t="shared" si="23"/>
        <v>0</v>
      </c>
      <c r="G71" s="71">
        <f t="shared" si="23"/>
        <v>0</v>
      </c>
      <c r="H71" s="71">
        <f t="shared" si="23"/>
        <v>0</v>
      </c>
      <c r="I71" s="71">
        <f t="shared" si="23"/>
        <v>0</v>
      </c>
      <c r="J71" s="71">
        <f t="shared" si="23"/>
        <v>0</v>
      </c>
      <c r="K71" s="71">
        <f>SUM(K68:K70)</f>
        <v>0</v>
      </c>
      <c r="L71" s="71">
        <f>SUM(L68:L70)</f>
        <v>0</v>
      </c>
      <c r="M71" s="71">
        <f>SUM(M68:M70)</f>
        <v>0</v>
      </c>
      <c r="N71" s="71">
        <f t="shared" ref="N71:O71" si="24">SUM(N68:N70)</f>
        <v>0</v>
      </c>
      <c r="O71" s="71">
        <f t="shared" si="24"/>
        <v>0</v>
      </c>
      <c r="P71" s="71">
        <f>SUM(P68:P70)</f>
        <v>0</v>
      </c>
    </row>
    <row r="74" spans="1:16" ht="15" customHeight="1" x14ac:dyDescent="0.25">
      <c r="A74" s="172" t="s">
        <v>86</v>
      </c>
      <c r="B74" s="55"/>
      <c r="C74" s="55"/>
      <c r="D74" s="56"/>
      <c r="E74" s="56"/>
      <c r="F74" s="57"/>
      <c r="G74" s="58" t="s">
        <v>3</v>
      </c>
      <c r="H74" s="56" t="s">
        <v>3</v>
      </c>
      <c r="I74" s="57"/>
      <c r="J74" s="58"/>
      <c r="K74" s="58" t="s">
        <v>4</v>
      </c>
      <c r="L74" s="175" t="s">
        <v>105</v>
      </c>
      <c r="M74" s="57" t="s">
        <v>5</v>
      </c>
      <c r="N74" s="172" t="s">
        <v>6</v>
      </c>
      <c r="O74" s="172" t="s">
        <v>102</v>
      </c>
      <c r="P74" s="172" t="s">
        <v>7</v>
      </c>
    </row>
    <row r="75" spans="1:16" x14ac:dyDescent="0.25">
      <c r="A75" s="173"/>
      <c r="B75" s="59" t="s">
        <v>8</v>
      </c>
      <c r="C75" s="59"/>
      <c r="D75" s="60" t="s">
        <v>9</v>
      </c>
      <c r="E75" s="60"/>
      <c r="F75" s="61" t="s">
        <v>10</v>
      </c>
      <c r="G75" s="62" t="s">
        <v>11</v>
      </c>
      <c r="H75" s="60" t="s">
        <v>12</v>
      </c>
      <c r="I75" s="61" t="s">
        <v>5</v>
      </c>
      <c r="J75" s="62"/>
      <c r="K75" s="62" t="s">
        <v>13</v>
      </c>
      <c r="L75" s="176"/>
      <c r="M75" s="61" t="s">
        <v>14</v>
      </c>
      <c r="N75" s="173"/>
      <c r="O75" s="173"/>
      <c r="P75" s="173"/>
    </row>
    <row r="76" spans="1:16" x14ac:dyDescent="0.25">
      <c r="A76" s="173"/>
      <c r="B76" s="59" t="s">
        <v>15</v>
      </c>
      <c r="C76" s="59" t="s">
        <v>73</v>
      </c>
      <c r="D76" s="60" t="s">
        <v>16</v>
      </c>
      <c r="E76" s="60" t="s">
        <v>73</v>
      </c>
      <c r="F76" s="61" t="s">
        <v>11</v>
      </c>
      <c r="G76" s="62" t="s">
        <v>17</v>
      </c>
      <c r="H76" s="60" t="s">
        <v>18</v>
      </c>
      <c r="I76" s="61" t="s">
        <v>19</v>
      </c>
      <c r="J76" s="62" t="s">
        <v>73</v>
      </c>
      <c r="K76" s="62" t="s">
        <v>20</v>
      </c>
      <c r="L76" s="176"/>
      <c r="M76" s="61" t="s">
        <v>21</v>
      </c>
      <c r="N76" s="173"/>
      <c r="O76" s="173"/>
      <c r="P76" s="173"/>
    </row>
    <row r="77" spans="1:16" x14ac:dyDescent="0.25">
      <c r="A77" s="173"/>
      <c r="B77" s="59" t="s">
        <v>22</v>
      </c>
      <c r="C77" s="59" t="s">
        <v>74</v>
      </c>
      <c r="D77" s="60" t="s">
        <v>23</v>
      </c>
      <c r="E77" s="60" t="s">
        <v>75</v>
      </c>
      <c r="F77" s="61" t="s">
        <v>24</v>
      </c>
      <c r="G77" s="62" t="s">
        <v>25</v>
      </c>
      <c r="H77" s="60" t="s">
        <v>26</v>
      </c>
      <c r="I77" s="61" t="s">
        <v>27</v>
      </c>
      <c r="J77" s="62" t="s">
        <v>76</v>
      </c>
      <c r="K77" s="62" t="s">
        <v>28</v>
      </c>
      <c r="L77" s="176"/>
      <c r="M77" s="61" t="s">
        <v>11</v>
      </c>
      <c r="N77" s="173"/>
      <c r="O77" s="173"/>
      <c r="P77" s="173"/>
    </row>
    <row r="78" spans="1:16" x14ac:dyDescent="0.25">
      <c r="A78" s="173"/>
      <c r="B78" s="59"/>
      <c r="C78" s="59"/>
      <c r="D78" s="63"/>
      <c r="E78" s="63"/>
      <c r="F78" s="61" t="s">
        <v>29</v>
      </c>
      <c r="G78" s="62" t="s">
        <v>30</v>
      </c>
      <c r="H78" s="60" t="s">
        <v>31</v>
      </c>
      <c r="I78" s="61" t="s">
        <v>32</v>
      </c>
      <c r="J78" s="62"/>
      <c r="K78" s="62" t="s">
        <v>33</v>
      </c>
      <c r="L78" s="176"/>
      <c r="M78" s="61" t="s">
        <v>24</v>
      </c>
      <c r="N78" s="173"/>
      <c r="O78" s="173"/>
      <c r="P78" s="173"/>
    </row>
    <row r="79" spans="1:16" x14ac:dyDescent="0.25">
      <c r="A79" s="174"/>
      <c r="B79" s="64"/>
      <c r="C79" s="64"/>
      <c r="D79" s="65"/>
      <c r="E79" s="65"/>
      <c r="F79" s="66"/>
      <c r="G79" s="67"/>
      <c r="H79" s="65"/>
      <c r="I79" s="66"/>
      <c r="J79" s="67"/>
      <c r="K79" s="68" t="s">
        <v>34</v>
      </c>
      <c r="L79" s="177"/>
      <c r="M79" s="69" t="s">
        <v>29</v>
      </c>
      <c r="N79" s="174"/>
      <c r="O79" s="174"/>
      <c r="P79" s="174"/>
    </row>
    <row r="80" spans="1:16" ht="18.75" customHeight="1" x14ac:dyDescent="0.25">
      <c r="A80" s="52" t="s">
        <v>78</v>
      </c>
      <c r="B80" s="53">
        <f>Acumulado.!B178</f>
        <v>0</v>
      </c>
      <c r="C80" s="53">
        <f>Acumulado.!C178</f>
        <v>0</v>
      </c>
      <c r="D80" s="53">
        <f>Acumulado.!D178</f>
        <v>0</v>
      </c>
      <c r="E80" s="53">
        <f>Acumulado.!E178</f>
        <v>0</v>
      </c>
      <c r="F80" s="53">
        <f>Acumulado.!F178</f>
        <v>0</v>
      </c>
      <c r="G80" s="53">
        <f>Acumulado.!G178</f>
        <v>0</v>
      </c>
      <c r="H80" s="53">
        <f>Acumulado.!H178</f>
        <v>0</v>
      </c>
      <c r="I80" s="53">
        <f>Acumulado.!I178</f>
        <v>0</v>
      </c>
      <c r="J80" s="53">
        <f>Acumulado.!J178</f>
        <v>0</v>
      </c>
      <c r="K80" s="53">
        <f>Acumulado.!K178</f>
        <v>0</v>
      </c>
      <c r="L80" s="53">
        <f>Acumulado.!L178</f>
        <v>0</v>
      </c>
      <c r="M80" s="53">
        <f>Acumulado.!M178</f>
        <v>0</v>
      </c>
      <c r="N80" s="53">
        <f>Acumulado.!N178</f>
        <v>0</v>
      </c>
      <c r="O80" s="53">
        <f>Acumulado.!O178</f>
        <v>0</v>
      </c>
      <c r="P80" s="47">
        <f>SUM(B80:O80)</f>
        <v>0</v>
      </c>
    </row>
    <row r="81" spans="1:16" ht="18.75" customHeight="1" x14ac:dyDescent="0.25">
      <c r="A81" s="52" t="s">
        <v>79</v>
      </c>
      <c r="B81" s="53">
        <f>Acumulado.!B197</f>
        <v>0</v>
      </c>
      <c r="C81" s="53">
        <f>Acumulado.!C197</f>
        <v>0</v>
      </c>
      <c r="D81" s="53">
        <f>Acumulado.!D197</f>
        <v>0</v>
      </c>
      <c r="E81" s="53">
        <f>Acumulado.!E197</f>
        <v>0</v>
      </c>
      <c r="F81" s="53">
        <f>Acumulado.!F197</f>
        <v>0</v>
      </c>
      <c r="G81" s="53">
        <f>Acumulado.!G197</f>
        <v>0</v>
      </c>
      <c r="H81" s="53">
        <f>Acumulado.!H197</f>
        <v>0</v>
      </c>
      <c r="I81" s="53">
        <f>Acumulado.!I197</f>
        <v>0</v>
      </c>
      <c r="J81" s="53">
        <f>Acumulado.!J197</f>
        <v>0</v>
      </c>
      <c r="K81" s="53">
        <f>Acumulado.!K197</f>
        <v>0</v>
      </c>
      <c r="L81" s="53">
        <f>Acumulado.!L197</f>
        <v>0</v>
      </c>
      <c r="M81" s="53">
        <f>Acumulado.!M197</f>
        <v>0</v>
      </c>
      <c r="N81" s="53">
        <f>Acumulado.!N197</f>
        <v>0</v>
      </c>
      <c r="O81" s="53">
        <f>Acumulado.!O197</f>
        <v>0</v>
      </c>
      <c r="P81" s="47">
        <f t="shared" ref="P81:P82" si="25">SUM(B81:O81)</f>
        <v>0</v>
      </c>
    </row>
    <row r="82" spans="1:16" ht="18.75" customHeight="1" x14ac:dyDescent="0.25">
      <c r="A82" s="52" t="s">
        <v>80</v>
      </c>
      <c r="B82" s="53">
        <f>Acumulado.!B216</f>
        <v>0</v>
      </c>
      <c r="C82" s="53">
        <f>Acumulado.!C216</f>
        <v>0</v>
      </c>
      <c r="D82" s="53">
        <f>Acumulado.!D216</f>
        <v>0</v>
      </c>
      <c r="E82" s="53">
        <f>Acumulado.!E216</f>
        <v>0</v>
      </c>
      <c r="F82" s="53">
        <f>Acumulado.!F216</f>
        <v>0</v>
      </c>
      <c r="G82" s="53">
        <f>Acumulado.!G216</f>
        <v>0</v>
      </c>
      <c r="H82" s="53">
        <f>Acumulado.!H216</f>
        <v>0</v>
      </c>
      <c r="I82" s="53">
        <f>Acumulado.!I216</f>
        <v>0</v>
      </c>
      <c r="J82" s="53">
        <f>Acumulado.!J216</f>
        <v>0</v>
      </c>
      <c r="K82" s="53">
        <f>Acumulado.!K216</f>
        <v>0</v>
      </c>
      <c r="L82" s="53">
        <f>Acumulado.!L216</f>
        <v>0</v>
      </c>
      <c r="M82" s="53">
        <f>Acumulado.!M216</f>
        <v>0</v>
      </c>
      <c r="N82" s="53">
        <f>Acumulado.!N216</f>
        <v>0</v>
      </c>
      <c r="O82" s="53">
        <f>Acumulado.!O216</f>
        <v>0</v>
      </c>
      <c r="P82" s="47">
        <f t="shared" si="25"/>
        <v>0</v>
      </c>
    </row>
    <row r="83" spans="1:16" ht="18.75" customHeight="1" x14ac:dyDescent="0.25">
      <c r="A83" s="70" t="s">
        <v>81</v>
      </c>
      <c r="B83" s="71">
        <f t="shared" ref="B83:J83" si="26">SUM(B80:B82)</f>
        <v>0</v>
      </c>
      <c r="C83" s="71">
        <f t="shared" si="26"/>
        <v>0</v>
      </c>
      <c r="D83" s="71">
        <f t="shared" si="26"/>
        <v>0</v>
      </c>
      <c r="E83" s="71">
        <f t="shared" si="26"/>
        <v>0</v>
      </c>
      <c r="F83" s="71">
        <f t="shared" si="26"/>
        <v>0</v>
      </c>
      <c r="G83" s="71">
        <f t="shared" si="26"/>
        <v>0</v>
      </c>
      <c r="H83" s="71">
        <f t="shared" si="26"/>
        <v>0</v>
      </c>
      <c r="I83" s="71">
        <f t="shared" si="26"/>
        <v>0</v>
      </c>
      <c r="J83" s="71">
        <f t="shared" si="26"/>
        <v>0</v>
      </c>
      <c r="K83" s="71">
        <f>SUM(K80:K82)</f>
        <v>0</v>
      </c>
      <c r="L83" s="71">
        <f>SUM(L80:L82)</f>
        <v>0</v>
      </c>
      <c r="M83" s="71">
        <f>SUM(M80:M82)</f>
        <v>0</v>
      </c>
      <c r="N83" s="71">
        <f t="shared" ref="N83:O83" si="27">SUM(N80:N82)</f>
        <v>0</v>
      </c>
      <c r="O83" s="71">
        <f t="shared" si="27"/>
        <v>0</v>
      </c>
      <c r="P83" s="71">
        <f>SUM(P80:P82)</f>
        <v>0</v>
      </c>
    </row>
  </sheetData>
  <mergeCells count="33">
    <mergeCell ref="A5:P5"/>
    <mergeCell ref="A6:P6"/>
    <mergeCell ref="A7:P7"/>
    <mergeCell ref="A9:A14"/>
    <mergeCell ref="N9:N14"/>
    <mergeCell ref="P9:P14"/>
    <mergeCell ref="L9:L14"/>
    <mergeCell ref="O9:O14"/>
    <mergeCell ref="A26:A31"/>
    <mergeCell ref="N26:N31"/>
    <mergeCell ref="P26:P31"/>
    <mergeCell ref="A38:A43"/>
    <mergeCell ref="N38:N43"/>
    <mergeCell ref="P38:P43"/>
    <mergeCell ref="L26:L31"/>
    <mergeCell ref="L38:L43"/>
    <mergeCell ref="O26:O31"/>
    <mergeCell ref="O38:O43"/>
    <mergeCell ref="A74:A79"/>
    <mergeCell ref="N74:N79"/>
    <mergeCell ref="P74:P79"/>
    <mergeCell ref="A50:A55"/>
    <mergeCell ref="N50:N55"/>
    <mergeCell ref="P50:P55"/>
    <mergeCell ref="A62:A67"/>
    <mergeCell ref="N62:N67"/>
    <mergeCell ref="P62:P67"/>
    <mergeCell ref="L50:L55"/>
    <mergeCell ref="L62:L67"/>
    <mergeCell ref="L74:L79"/>
    <mergeCell ref="O50:O55"/>
    <mergeCell ref="O62:O67"/>
    <mergeCell ref="O74:O79"/>
  </mergeCells>
  <pageMargins left="0.7" right="0.7" top="0.75" bottom="0.75" header="0.3" footer="0.3"/>
  <pageSetup scale="3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B289"/>
  <sheetViews>
    <sheetView showGridLines="0" zoomScale="70" zoomScaleNormal="70" workbookViewId="0">
      <selection activeCell="R29" sqref="R25:R29"/>
    </sheetView>
  </sheetViews>
  <sheetFormatPr baseColWidth="10" defaultColWidth="10.7109375" defaultRowHeight="14.25" x14ac:dyDescent="0.2"/>
  <cols>
    <col min="1" max="1" width="18.42578125" style="111" customWidth="1"/>
    <col min="2" max="3" width="28.7109375" style="111" customWidth="1"/>
    <col min="4" max="5" width="19.5703125" style="111" customWidth="1"/>
    <col min="6" max="6" width="20.140625" style="111" customWidth="1"/>
    <col min="7" max="7" width="15" style="111" customWidth="1"/>
    <col min="8" max="8" width="16.85546875" style="111" customWidth="1"/>
    <col min="9" max="10" width="17" style="111" customWidth="1"/>
    <col min="11" max="12" width="22.28515625" style="111" customWidth="1"/>
    <col min="13" max="13" width="18.85546875" style="111" customWidth="1"/>
    <col min="14" max="14" width="17.7109375" style="111" bestFit="1" customWidth="1"/>
    <col min="15" max="15" width="16.5703125" style="111" bestFit="1" customWidth="1"/>
    <col min="16" max="16" width="19.42578125" style="110" bestFit="1" customWidth="1"/>
    <col min="17" max="17" width="19" style="110" bestFit="1" customWidth="1"/>
    <col min="18" max="18" width="26" style="110" customWidth="1"/>
    <col min="19" max="19" width="17.7109375" style="110" bestFit="1" customWidth="1"/>
    <col min="20" max="20" width="17.5703125" style="110" bestFit="1" customWidth="1"/>
    <col min="21" max="21" width="16.42578125" style="110" bestFit="1" customWidth="1"/>
    <col min="22" max="22" width="16.85546875" style="110" bestFit="1" customWidth="1"/>
    <col min="23" max="23" width="17.5703125" style="110" bestFit="1" customWidth="1"/>
    <col min="24" max="24" width="16" style="110" bestFit="1" customWidth="1"/>
    <col min="25" max="27" width="17.28515625" style="110" bestFit="1" customWidth="1"/>
    <col min="28" max="28" width="17" style="111" bestFit="1" customWidth="1"/>
    <col min="29" max="16384" width="10.7109375" style="111"/>
  </cols>
  <sheetData>
    <row r="2" spans="1:28" s="146" customFormat="1" ht="15" x14ac:dyDescent="0.25">
      <c r="A2" s="194" t="s">
        <v>46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</row>
    <row r="3" spans="1:28" ht="15" x14ac:dyDescent="0.25">
      <c r="A3" s="194" t="s">
        <v>1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</row>
    <row r="4" spans="1:28" ht="15.75" thickBot="1" x14ac:dyDescent="0.3">
      <c r="A4" s="193" t="s">
        <v>111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</row>
    <row r="5" spans="1:28" ht="15.75" thickTop="1" x14ac:dyDescent="0.25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5"/>
    </row>
    <row r="6" spans="1:28" ht="18" customHeight="1" x14ac:dyDescent="0.25">
      <c r="A6" s="165" t="s">
        <v>47</v>
      </c>
      <c r="B6" s="79"/>
      <c r="C6" s="79"/>
      <c r="D6" s="80"/>
      <c r="E6" s="80"/>
      <c r="F6" s="81"/>
      <c r="G6" s="82" t="s">
        <v>3</v>
      </c>
      <c r="H6" s="80" t="s">
        <v>3</v>
      </c>
      <c r="I6" s="81"/>
      <c r="J6" s="82"/>
      <c r="K6" s="82" t="s">
        <v>4</v>
      </c>
      <c r="L6" s="168" t="s">
        <v>104</v>
      </c>
      <c r="M6" s="81" t="s">
        <v>5</v>
      </c>
      <c r="N6" s="168" t="s">
        <v>70</v>
      </c>
      <c r="O6" s="165" t="s">
        <v>100</v>
      </c>
      <c r="P6" s="165" t="s">
        <v>7</v>
      </c>
      <c r="AB6" s="110"/>
    </row>
    <row r="7" spans="1:28" ht="15" x14ac:dyDescent="0.25">
      <c r="A7" s="166"/>
      <c r="B7" s="83" t="s">
        <v>8</v>
      </c>
      <c r="C7" s="83" t="s">
        <v>73</v>
      </c>
      <c r="D7" s="84" t="s">
        <v>9</v>
      </c>
      <c r="E7" s="84" t="s">
        <v>73</v>
      </c>
      <c r="F7" s="85" t="s">
        <v>10</v>
      </c>
      <c r="G7" s="86" t="s">
        <v>11</v>
      </c>
      <c r="H7" s="84" t="s">
        <v>12</v>
      </c>
      <c r="I7" s="85" t="s">
        <v>5</v>
      </c>
      <c r="J7" s="86" t="s">
        <v>73</v>
      </c>
      <c r="K7" s="86" t="s">
        <v>13</v>
      </c>
      <c r="L7" s="169"/>
      <c r="M7" s="85" t="s">
        <v>14</v>
      </c>
      <c r="N7" s="169"/>
      <c r="O7" s="166"/>
      <c r="P7" s="166"/>
      <c r="AB7" s="110"/>
    </row>
    <row r="8" spans="1:28" ht="15" x14ac:dyDescent="0.25">
      <c r="A8" s="166"/>
      <c r="B8" s="83" t="s">
        <v>15</v>
      </c>
      <c r="C8" s="83" t="s">
        <v>8</v>
      </c>
      <c r="D8" s="84" t="s">
        <v>16</v>
      </c>
      <c r="E8" s="84" t="s">
        <v>9</v>
      </c>
      <c r="F8" s="85" t="s">
        <v>11</v>
      </c>
      <c r="G8" s="86" t="s">
        <v>17</v>
      </c>
      <c r="H8" s="84" t="s">
        <v>18</v>
      </c>
      <c r="I8" s="85" t="s">
        <v>19</v>
      </c>
      <c r="J8" s="86" t="s">
        <v>5</v>
      </c>
      <c r="K8" s="86" t="s">
        <v>20</v>
      </c>
      <c r="L8" s="169"/>
      <c r="M8" s="85" t="s">
        <v>21</v>
      </c>
      <c r="N8" s="169"/>
      <c r="O8" s="166"/>
      <c r="P8" s="166"/>
      <c r="AB8" s="110"/>
    </row>
    <row r="9" spans="1:28" ht="15" x14ac:dyDescent="0.25">
      <c r="A9" s="166"/>
      <c r="B9" s="83" t="s">
        <v>22</v>
      </c>
      <c r="C9" s="83" t="s">
        <v>15</v>
      </c>
      <c r="D9" s="84" t="s">
        <v>23</v>
      </c>
      <c r="E9" s="84" t="s">
        <v>16</v>
      </c>
      <c r="F9" s="85" t="s">
        <v>24</v>
      </c>
      <c r="G9" s="86" t="s">
        <v>25</v>
      </c>
      <c r="H9" s="84" t="s">
        <v>26</v>
      </c>
      <c r="I9" s="85" t="s">
        <v>27</v>
      </c>
      <c r="J9" s="86" t="s">
        <v>19</v>
      </c>
      <c r="K9" s="86" t="s">
        <v>28</v>
      </c>
      <c r="L9" s="169"/>
      <c r="M9" s="85" t="s">
        <v>11</v>
      </c>
      <c r="N9" s="169"/>
      <c r="O9" s="166"/>
      <c r="P9" s="166"/>
      <c r="AB9" s="110"/>
    </row>
    <row r="10" spans="1:28" ht="15" x14ac:dyDescent="0.25">
      <c r="A10" s="166"/>
      <c r="B10" s="83"/>
      <c r="C10" s="83" t="s">
        <v>22</v>
      </c>
      <c r="D10" s="87"/>
      <c r="E10" s="84" t="s">
        <v>23</v>
      </c>
      <c r="F10" s="85" t="s">
        <v>29</v>
      </c>
      <c r="G10" s="86" t="s">
        <v>30</v>
      </c>
      <c r="H10" s="84" t="s">
        <v>31</v>
      </c>
      <c r="I10" s="85" t="s">
        <v>32</v>
      </c>
      <c r="J10" s="86" t="s">
        <v>27</v>
      </c>
      <c r="K10" s="86" t="s">
        <v>33</v>
      </c>
      <c r="L10" s="169"/>
      <c r="M10" s="85" t="s">
        <v>24</v>
      </c>
      <c r="N10" s="169"/>
      <c r="O10" s="166"/>
      <c r="P10" s="166"/>
      <c r="AB10" s="110"/>
    </row>
    <row r="11" spans="1:28" ht="15" x14ac:dyDescent="0.25">
      <c r="A11" s="167"/>
      <c r="B11" s="88"/>
      <c r="C11" s="88"/>
      <c r="D11" s="89"/>
      <c r="E11" s="154"/>
      <c r="F11" s="90"/>
      <c r="G11" s="91"/>
      <c r="H11" s="89"/>
      <c r="I11" s="90"/>
      <c r="J11" s="91" t="s">
        <v>32</v>
      </c>
      <c r="K11" s="92" t="s">
        <v>34</v>
      </c>
      <c r="L11" s="170"/>
      <c r="M11" s="93" t="s">
        <v>29</v>
      </c>
      <c r="N11" s="170"/>
      <c r="O11" s="167"/>
      <c r="P11" s="167"/>
      <c r="AB11" s="110"/>
    </row>
    <row r="12" spans="1:28" x14ac:dyDescent="0.2">
      <c r="A12" s="94" t="s">
        <v>48</v>
      </c>
      <c r="B12" s="95">
        <v>32566838.003562398</v>
      </c>
      <c r="C12" s="95">
        <v>0</v>
      </c>
      <c r="D12" s="95">
        <v>6220173.4174526241</v>
      </c>
      <c r="E12" s="95">
        <v>0</v>
      </c>
      <c r="F12" s="95">
        <v>1745069</v>
      </c>
      <c r="G12" s="95">
        <v>467</v>
      </c>
      <c r="H12" s="95">
        <v>769943.10876686464</v>
      </c>
      <c r="I12" s="95">
        <v>3069861.2916452773</v>
      </c>
      <c r="J12" s="95">
        <v>0</v>
      </c>
      <c r="K12" s="95">
        <v>3414520.3002282465</v>
      </c>
      <c r="L12" s="95">
        <v>10162</v>
      </c>
      <c r="M12" s="95">
        <v>246724.44224751962</v>
      </c>
      <c r="N12" s="95">
        <v>0</v>
      </c>
      <c r="O12" s="95">
        <v>329907.68281654024</v>
      </c>
      <c r="P12" s="113">
        <f>SUM(B12:O12)</f>
        <v>48373666.246719472</v>
      </c>
      <c r="AB12" s="110"/>
    </row>
    <row r="13" spans="1:28" x14ac:dyDescent="0.2">
      <c r="A13" s="94" t="s">
        <v>49</v>
      </c>
      <c r="B13" s="95">
        <v>18834952.415826358</v>
      </c>
      <c r="C13" s="95">
        <v>0</v>
      </c>
      <c r="D13" s="95">
        <v>3725884.3886600225</v>
      </c>
      <c r="E13" s="95">
        <v>0</v>
      </c>
      <c r="F13" s="95">
        <v>0</v>
      </c>
      <c r="G13" s="95">
        <v>0</v>
      </c>
      <c r="H13" s="95">
        <v>445294.7447624788</v>
      </c>
      <c r="I13" s="95">
        <v>1838847.1661899528</v>
      </c>
      <c r="J13" s="95">
        <v>0</v>
      </c>
      <c r="K13" s="95">
        <v>703807.41289344395</v>
      </c>
      <c r="L13" s="95">
        <v>2188</v>
      </c>
      <c r="M13" s="95">
        <v>0</v>
      </c>
      <c r="N13" s="95">
        <v>0</v>
      </c>
      <c r="O13" s="95">
        <v>271223.97513071453</v>
      </c>
      <c r="P13" s="113">
        <f>SUM(B13:O13)</f>
        <v>25822198.103462972</v>
      </c>
      <c r="AB13" s="110"/>
    </row>
    <row r="14" spans="1:28" x14ac:dyDescent="0.2">
      <c r="A14" s="94" t="s">
        <v>50</v>
      </c>
      <c r="B14" s="95">
        <v>18577264.135634027</v>
      </c>
      <c r="C14" s="95">
        <v>0</v>
      </c>
      <c r="D14" s="95">
        <v>3635181.3500545579</v>
      </c>
      <c r="E14" s="95">
        <v>0</v>
      </c>
      <c r="F14" s="95">
        <v>0</v>
      </c>
      <c r="G14" s="95">
        <v>0</v>
      </c>
      <c r="H14" s="95">
        <v>439202.49486329098</v>
      </c>
      <c r="I14" s="95">
        <v>1794082.2169574671</v>
      </c>
      <c r="J14" s="95">
        <v>0</v>
      </c>
      <c r="K14" s="95">
        <v>616892.86750273663</v>
      </c>
      <c r="L14" s="95">
        <v>1867</v>
      </c>
      <c r="M14" s="95">
        <v>0</v>
      </c>
      <c r="N14" s="95">
        <v>0</v>
      </c>
      <c r="O14" s="95">
        <v>270364.19357134035</v>
      </c>
      <c r="P14" s="113">
        <f>SUM(B14:O14)</f>
        <v>25334854.258583423</v>
      </c>
      <c r="AB14" s="110"/>
    </row>
    <row r="15" spans="1:28" x14ac:dyDescent="0.2">
      <c r="A15" s="94" t="s">
        <v>51</v>
      </c>
      <c r="B15" s="95">
        <v>49382952.589184046</v>
      </c>
      <c r="C15" s="95">
        <v>0</v>
      </c>
      <c r="D15" s="95">
        <v>8097173.4732404947</v>
      </c>
      <c r="E15" s="95">
        <v>0</v>
      </c>
      <c r="F15" s="95">
        <v>582741</v>
      </c>
      <c r="G15" s="95">
        <v>0</v>
      </c>
      <c r="H15" s="95">
        <v>1167508.618197564</v>
      </c>
      <c r="I15" s="95">
        <v>3996222.8942835205</v>
      </c>
      <c r="J15" s="95">
        <v>0</v>
      </c>
      <c r="K15" s="95">
        <v>3819429.590411352</v>
      </c>
      <c r="L15" s="95">
        <v>11232</v>
      </c>
      <c r="M15" s="95">
        <v>12408.957752480392</v>
      </c>
      <c r="N15" s="95">
        <v>0</v>
      </c>
      <c r="O15" s="95">
        <v>505675.86465593765</v>
      </c>
      <c r="P15" s="113">
        <f>SUM(B15:O15)</f>
        <v>67575344.987725392</v>
      </c>
      <c r="AB15" s="110"/>
    </row>
    <row r="16" spans="1:28" x14ac:dyDescent="0.2">
      <c r="A16" s="94" t="s">
        <v>52</v>
      </c>
      <c r="B16" s="95">
        <v>11102831.238148715</v>
      </c>
      <c r="C16" s="95">
        <v>0</v>
      </c>
      <c r="D16" s="95">
        <v>3228946.7983434321</v>
      </c>
      <c r="E16" s="95">
        <v>0</v>
      </c>
      <c r="F16" s="95">
        <v>0</v>
      </c>
      <c r="G16" s="95">
        <v>0</v>
      </c>
      <c r="H16" s="95">
        <v>262492.42860725307</v>
      </c>
      <c r="I16" s="95">
        <v>1593592.0309237824</v>
      </c>
      <c r="J16" s="95">
        <v>0</v>
      </c>
      <c r="K16" s="95">
        <v>175593.22896422032</v>
      </c>
      <c r="L16" s="95">
        <v>533</v>
      </c>
      <c r="M16" s="95">
        <v>0</v>
      </c>
      <c r="N16" s="95">
        <v>0</v>
      </c>
      <c r="O16" s="95">
        <v>273541.68382546725</v>
      </c>
      <c r="P16" s="113">
        <f>SUM(B16:O16)</f>
        <v>16637530.408812869</v>
      </c>
      <c r="AB16" s="110"/>
    </row>
    <row r="17" spans="1:28" ht="15" x14ac:dyDescent="0.2">
      <c r="A17" s="98" t="s">
        <v>40</v>
      </c>
      <c r="B17" s="99">
        <f>SUM(B12:B16)</f>
        <v>130464838.38235554</v>
      </c>
      <c r="C17" s="99">
        <f t="shared" ref="C17:O17" si="0">SUM(C12:C16)</f>
        <v>0</v>
      </c>
      <c r="D17" s="99">
        <f t="shared" si="0"/>
        <v>24907359.427751131</v>
      </c>
      <c r="E17" s="99">
        <f t="shared" si="0"/>
        <v>0</v>
      </c>
      <c r="F17" s="99">
        <f t="shared" si="0"/>
        <v>2327810</v>
      </c>
      <c r="G17" s="99">
        <f t="shared" si="0"/>
        <v>467</v>
      </c>
      <c r="H17" s="99">
        <f t="shared" si="0"/>
        <v>3084441.3951974516</v>
      </c>
      <c r="I17" s="99">
        <f t="shared" si="0"/>
        <v>12292605.6</v>
      </c>
      <c r="J17" s="99">
        <f t="shared" si="0"/>
        <v>0</v>
      </c>
      <c r="K17" s="99">
        <f>SUM(K12:K16)</f>
        <v>8730243.3999999985</v>
      </c>
      <c r="L17" s="99">
        <f>SUM(L12:L16)</f>
        <v>25982</v>
      </c>
      <c r="M17" s="99">
        <f t="shared" si="0"/>
        <v>259133.40000000002</v>
      </c>
      <c r="N17" s="99">
        <f t="shared" ref="N17" si="1">SUM(N12:N16)</f>
        <v>0</v>
      </c>
      <c r="O17" s="99">
        <f t="shared" si="0"/>
        <v>1650713.4</v>
      </c>
      <c r="P17" s="99">
        <f>SUM(P12:P16)</f>
        <v>183743594.00530416</v>
      </c>
      <c r="AB17" s="110"/>
    </row>
    <row r="18" spans="1:28" ht="15" x14ac:dyDescent="0.25">
      <c r="A18" s="182"/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</row>
    <row r="20" spans="1:28" ht="15" x14ac:dyDescent="0.25">
      <c r="A20" s="182" t="s">
        <v>46</v>
      </c>
      <c r="B20" s="182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</row>
    <row r="21" spans="1:28" ht="15" x14ac:dyDescent="0.25">
      <c r="A21" s="182" t="s">
        <v>1</v>
      </c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</row>
    <row r="22" spans="1:28" ht="15.75" thickBot="1" x14ac:dyDescent="0.3">
      <c r="A22" s="183" t="s">
        <v>113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</row>
    <row r="23" spans="1:28" ht="15.75" thickTop="1" x14ac:dyDescent="0.25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</row>
    <row r="24" spans="1:28" ht="15" x14ac:dyDescent="0.25">
      <c r="A24" s="165" t="s">
        <v>47</v>
      </c>
      <c r="B24" s="79"/>
      <c r="C24" s="83" t="s">
        <v>73</v>
      </c>
      <c r="D24" s="80"/>
      <c r="E24" s="80"/>
      <c r="F24" s="81"/>
      <c r="G24" s="82" t="s">
        <v>3</v>
      </c>
      <c r="H24" s="80" t="s">
        <v>3</v>
      </c>
      <c r="I24" s="81"/>
      <c r="J24" s="82"/>
      <c r="K24" s="82" t="s">
        <v>4</v>
      </c>
      <c r="L24" s="168" t="s">
        <v>104</v>
      </c>
      <c r="M24" s="81" t="s">
        <v>5</v>
      </c>
      <c r="N24" s="168" t="s">
        <v>70</v>
      </c>
      <c r="O24" s="165" t="s">
        <v>100</v>
      </c>
      <c r="P24" s="165" t="s">
        <v>7</v>
      </c>
      <c r="AB24" s="110"/>
    </row>
    <row r="25" spans="1:28" ht="15" x14ac:dyDescent="0.25">
      <c r="A25" s="166"/>
      <c r="B25" s="83" t="s">
        <v>8</v>
      </c>
      <c r="C25" s="83" t="s">
        <v>8</v>
      </c>
      <c r="D25" s="84" t="s">
        <v>9</v>
      </c>
      <c r="E25" s="84" t="s">
        <v>73</v>
      </c>
      <c r="F25" s="85" t="s">
        <v>10</v>
      </c>
      <c r="G25" s="86" t="s">
        <v>11</v>
      </c>
      <c r="H25" s="84" t="s">
        <v>12</v>
      </c>
      <c r="I25" s="85" t="s">
        <v>5</v>
      </c>
      <c r="J25" s="86" t="s">
        <v>73</v>
      </c>
      <c r="K25" s="86" t="s">
        <v>13</v>
      </c>
      <c r="L25" s="169"/>
      <c r="M25" s="85" t="s">
        <v>14</v>
      </c>
      <c r="N25" s="169"/>
      <c r="O25" s="166"/>
      <c r="P25" s="166"/>
      <c r="R25" s="110">
        <f>P12+P30+P48</f>
        <v>142398833.24192876</v>
      </c>
      <c r="AB25" s="110"/>
    </row>
    <row r="26" spans="1:28" ht="15" x14ac:dyDescent="0.25">
      <c r="A26" s="166"/>
      <c r="B26" s="83" t="s">
        <v>15</v>
      </c>
      <c r="C26" s="83" t="s">
        <v>15</v>
      </c>
      <c r="D26" s="84" t="s">
        <v>16</v>
      </c>
      <c r="E26" s="84" t="s">
        <v>9</v>
      </c>
      <c r="F26" s="85" t="s">
        <v>11</v>
      </c>
      <c r="G26" s="86" t="s">
        <v>17</v>
      </c>
      <c r="H26" s="84" t="s">
        <v>18</v>
      </c>
      <c r="I26" s="85" t="s">
        <v>19</v>
      </c>
      <c r="J26" s="86" t="s">
        <v>5</v>
      </c>
      <c r="K26" s="86" t="s">
        <v>20</v>
      </c>
      <c r="L26" s="169"/>
      <c r="M26" s="85" t="s">
        <v>21</v>
      </c>
      <c r="N26" s="169"/>
      <c r="O26" s="166"/>
      <c r="P26" s="166"/>
      <c r="R26" s="110">
        <f t="shared" ref="R26:R29" si="2">P13+P31+P49</f>
        <v>75459144.233482882</v>
      </c>
      <c r="AB26" s="110"/>
    </row>
    <row r="27" spans="1:28" ht="15" x14ac:dyDescent="0.25">
      <c r="A27" s="166"/>
      <c r="B27" s="83" t="s">
        <v>22</v>
      </c>
      <c r="C27" s="83" t="s">
        <v>22</v>
      </c>
      <c r="D27" s="84" t="s">
        <v>23</v>
      </c>
      <c r="E27" s="84" t="s">
        <v>16</v>
      </c>
      <c r="F27" s="85" t="s">
        <v>24</v>
      </c>
      <c r="G27" s="86" t="s">
        <v>25</v>
      </c>
      <c r="H27" s="84" t="s">
        <v>26</v>
      </c>
      <c r="I27" s="85" t="s">
        <v>27</v>
      </c>
      <c r="J27" s="86" t="s">
        <v>19</v>
      </c>
      <c r="K27" s="86" t="s">
        <v>28</v>
      </c>
      <c r="L27" s="169"/>
      <c r="M27" s="85" t="s">
        <v>11</v>
      </c>
      <c r="N27" s="169"/>
      <c r="O27" s="166"/>
      <c r="P27" s="166"/>
      <c r="R27" s="110">
        <f t="shared" si="2"/>
        <v>74091654.34875229</v>
      </c>
      <c r="AB27" s="110"/>
    </row>
    <row r="28" spans="1:28" ht="15" x14ac:dyDescent="0.25">
      <c r="A28" s="166"/>
      <c r="B28" s="83"/>
      <c r="C28" s="83"/>
      <c r="D28" s="87"/>
      <c r="E28" s="84" t="s">
        <v>23</v>
      </c>
      <c r="F28" s="85" t="s">
        <v>29</v>
      </c>
      <c r="G28" s="86" t="s">
        <v>30</v>
      </c>
      <c r="H28" s="84" t="s">
        <v>31</v>
      </c>
      <c r="I28" s="85" t="s">
        <v>32</v>
      </c>
      <c r="J28" s="86" t="s">
        <v>27</v>
      </c>
      <c r="K28" s="86" t="s">
        <v>33</v>
      </c>
      <c r="L28" s="169"/>
      <c r="M28" s="85" t="s">
        <v>24</v>
      </c>
      <c r="N28" s="169"/>
      <c r="O28" s="166"/>
      <c r="P28" s="166"/>
      <c r="R28" s="110">
        <f t="shared" si="2"/>
        <v>207464703.06050777</v>
      </c>
      <c r="AB28" s="110"/>
    </row>
    <row r="29" spans="1:28" ht="15" x14ac:dyDescent="0.25">
      <c r="A29" s="167"/>
      <c r="B29" s="88"/>
      <c r="C29" s="88"/>
      <c r="D29" s="89"/>
      <c r="E29" s="154"/>
      <c r="F29" s="90"/>
      <c r="G29" s="91"/>
      <c r="H29" s="89"/>
      <c r="I29" s="90"/>
      <c r="J29" s="91" t="s">
        <v>32</v>
      </c>
      <c r="K29" s="92" t="s">
        <v>34</v>
      </c>
      <c r="L29" s="170"/>
      <c r="M29" s="93" t="s">
        <v>29</v>
      </c>
      <c r="N29" s="170"/>
      <c r="O29" s="167"/>
      <c r="P29" s="167"/>
      <c r="R29" s="110">
        <f t="shared" si="2"/>
        <v>48402905.940634117</v>
      </c>
      <c r="AB29" s="110"/>
    </row>
    <row r="30" spans="1:28" x14ac:dyDescent="0.2">
      <c r="A30" s="94" t="s">
        <v>48</v>
      </c>
      <c r="B30" s="95">
        <v>39236794.2544237</v>
      </c>
      <c r="C30" s="95">
        <v>0</v>
      </c>
      <c r="D30" s="95">
        <v>7596657.3235722017</v>
      </c>
      <c r="E30" s="95">
        <v>0</v>
      </c>
      <c r="F30" s="95">
        <v>2347458</v>
      </c>
      <c r="G30" s="95">
        <v>207</v>
      </c>
      <c r="H30" s="95">
        <v>1836776.5270800495</v>
      </c>
      <c r="I30" s="95">
        <v>558276.22027690313</v>
      </c>
      <c r="J30" s="95">
        <v>0</v>
      </c>
      <c r="K30" s="95">
        <v>3101822.2430287935</v>
      </c>
      <c r="L30" s="95">
        <v>0</v>
      </c>
      <c r="M30" s="95">
        <v>246724.44224751962</v>
      </c>
      <c r="N30" s="95">
        <v>0</v>
      </c>
      <c r="O30" s="95">
        <v>697293.54947502539</v>
      </c>
      <c r="P30" s="113">
        <f>SUM(B30:O30)</f>
        <v>55622009.560104191</v>
      </c>
      <c r="AB30" s="110"/>
    </row>
    <row r="31" spans="1:28" x14ac:dyDescent="0.2">
      <c r="A31" s="94" t="s">
        <v>49</v>
      </c>
      <c r="B31" s="95">
        <v>22692505.568111949</v>
      </c>
      <c r="C31" s="95">
        <v>0</v>
      </c>
      <c r="D31" s="95">
        <v>4550398.3616407076</v>
      </c>
      <c r="E31" s="95">
        <v>0</v>
      </c>
      <c r="F31" s="95">
        <v>0</v>
      </c>
      <c r="G31" s="95">
        <v>124</v>
      </c>
      <c r="H31" s="95">
        <v>1062295.2858449202</v>
      </c>
      <c r="I31" s="95">
        <v>334407.50186378229</v>
      </c>
      <c r="J31" s="95">
        <v>0</v>
      </c>
      <c r="K31" s="95">
        <v>639353.49512360629</v>
      </c>
      <c r="L31" s="95">
        <v>0</v>
      </c>
      <c r="M31" s="95">
        <v>0</v>
      </c>
      <c r="N31" s="95">
        <v>0</v>
      </c>
      <c r="O31" s="95">
        <v>573259.5455401747</v>
      </c>
      <c r="P31" s="113">
        <f>SUM(B31:O31)</f>
        <v>29852343.758125141</v>
      </c>
      <c r="AB31" s="110"/>
    </row>
    <row r="32" spans="1:28" x14ac:dyDescent="0.2">
      <c r="A32" s="94" t="s">
        <v>50</v>
      </c>
      <c r="B32" s="95">
        <v>22382040.608923193</v>
      </c>
      <c r="C32" s="95">
        <v>0</v>
      </c>
      <c r="D32" s="95">
        <v>4439623.3307454046</v>
      </c>
      <c r="E32" s="95">
        <v>0</v>
      </c>
      <c r="F32" s="95">
        <v>0</v>
      </c>
      <c r="G32" s="95">
        <v>70</v>
      </c>
      <c r="H32" s="95">
        <v>1047761.6125325427</v>
      </c>
      <c r="I32" s="95">
        <v>326266.67585108458</v>
      </c>
      <c r="J32" s="95">
        <v>0</v>
      </c>
      <c r="K32" s="95">
        <v>560398.48931573029</v>
      </c>
      <c r="L32" s="95">
        <v>0</v>
      </c>
      <c r="M32" s="95">
        <v>0</v>
      </c>
      <c r="N32" s="95">
        <v>0</v>
      </c>
      <c r="O32" s="95">
        <v>571442.30948737683</v>
      </c>
      <c r="P32" s="113">
        <f>SUM(B32:O32)</f>
        <v>29327603.026855327</v>
      </c>
      <c r="AB32" s="110"/>
    </row>
    <row r="33" spans="1:28" x14ac:dyDescent="0.2">
      <c r="A33" s="94" t="s">
        <v>51</v>
      </c>
      <c r="B33" s="95">
        <v>59496987.401903212</v>
      </c>
      <c r="C33" s="95">
        <v>0</v>
      </c>
      <c r="D33" s="95">
        <v>9889025.2791244593</v>
      </c>
      <c r="E33" s="95">
        <v>0</v>
      </c>
      <c r="F33" s="95">
        <v>432580</v>
      </c>
      <c r="G33" s="95">
        <v>0</v>
      </c>
      <c r="H33" s="95">
        <v>2785208.9338178365</v>
      </c>
      <c r="I33" s="95">
        <v>726741.69965801237</v>
      </c>
      <c r="J33" s="95">
        <v>0</v>
      </c>
      <c r="K33" s="95">
        <v>3469650.3805903136</v>
      </c>
      <c r="L33" s="95">
        <v>0</v>
      </c>
      <c r="M33" s="95">
        <v>12408.957752480392</v>
      </c>
      <c r="N33" s="95">
        <v>10485720.877358301</v>
      </c>
      <c r="O33" s="95">
        <v>1068797.536145506</v>
      </c>
      <c r="P33" s="113">
        <f>SUM(B33:O33)</f>
        <v>88367121.066350117</v>
      </c>
      <c r="AB33" s="110"/>
    </row>
    <row r="34" spans="1:28" x14ac:dyDescent="0.2">
      <c r="A34" s="94" t="s">
        <v>52</v>
      </c>
      <c r="B34" s="95">
        <v>13376782.384742912</v>
      </c>
      <c r="C34" s="95">
        <v>0</v>
      </c>
      <c r="D34" s="95">
        <v>3943491.7158798771</v>
      </c>
      <c r="E34" s="95">
        <v>0</v>
      </c>
      <c r="F34" s="95">
        <v>0</v>
      </c>
      <c r="G34" s="95">
        <v>0</v>
      </c>
      <c r="H34" s="95">
        <v>626202.02182759973</v>
      </c>
      <c r="I34" s="95">
        <v>289806.10235021776</v>
      </c>
      <c r="J34" s="95">
        <v>0</v>
      </c>
      <c r="K34" s="95">
        <v>159512.59194155567</v>
      </c>
      <c r="L34" s="95">
        <v>0</v>
      </c>
      <c r="M34" s="95">
        <v>0</v>
      </c>
      <c r="N34" s="95">
        <v>0</v>
      </c>
      <c r="O34" s="95">
        <v>578158.25935191684</v>
      </c>
      <c r="P34" s="113">
        <f>SUM(B34:O34)</f>
        <v>18973953.076094076</v>
      </c>
      <c r="AB34" s="110"/>
    </row>
    <row r="35" spans="1:28" ht="15" x14ac:dyDescent="0.2">
      <c r="A35" s="98" t="s">
        <v>40</v>
      </c>
      <c r="B35" s="99">
        <f>SUM(B30:B34)</f>
        <v>157185110.21810496</v>
      </c>
      <c r="C35" s="99"/>
      <c r="D35" s="99">
        <f t="shared" ref="D35:O35" si="3">SUM(D30:D34)</f>
        <v>30419196.01096265</v>
      </c>
      <c r="E35" s="99"/>
      <c r="F35" s="99">
        <f t="shared" si="3"/>
        <v>2780038</v>
      </c>
      <c r="G35" s="99">
        <f t="shared" si="3"/>
        <v>401</v>
      </c>
      <c r="H35" s="99">
        <f t="shared" si="3"/>
        <v>7358244.3811029484</v>
      </c>
      <c r="I35" s="99">
        <f t="shared" si="3"/>
        <v>2235498.2000000002</v>
      </c>
      <c r="J35" s="99"/>
      <c r="K35" s="99">
        <f t="shared" si="3"/>
        <v>7930737.1999999993</v>
      </c>
      <c r="L35" s="99">
        <f t="shared" si="3"/>
        <v>0</v>
      </c>
      <c r="M35" s="99">
        <f t="shared" si="3"/>
        <v>259133.40000000002</v>
      </c>
      <c r="N35" s="99">
        <f t="shared" ref="N35" si="4">SUM(N30:N34)</f>
        <v>10485720.877358301</v>
      </c>
      <c r="O35" s="99">
        <f t="shared" si="3"/>
        <v>3488951.1999999993</v>
      </c>
      <c r="P35" s="99">
        <f>SUM(P30:P34)</f>
        <v>222143030.48752886</v>
      </c>
      <c r="AB35" s="110"/>
    </row>
    <row r="38" spans="1:28" ht="15" x14ac:dyDescent="0.25">
      <c r="A38" s="182" t="s">
        <v>46</v>
      </c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</row>
    <row r="39" spans="1:28" ht="15" x14ac:dyDescent="0.25">
      <c r="A39" s="182" t="s">
        <v>1</v>
      </c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</row>
    <row r="40" spans="1:28" ht="15.75" thickBot="1" x14ac:dyDescent="0.3">
      <c r="A40" s="183" t="s">
        <v>114</v>
      </c>
      <c r="B40" s="183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</row>
    <row r="41" spans="1:28" ht="15.75" thickTop="1" x14ac:dyDescent="0.25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</row>
    <row r="42" spans="1:28" ht="15" x14ac:dyDescent="0.25">
      <c r="A42" s="165" t="s">
        <v>53</v>
      </c>
      <c r="B42" s="79"/>
      <c r="C42" s="83" t="s">
        <v>73</v>
      </c>
      <c r="D42" s="80"/>
      <c r="E42" s="80"/>
      <c r="F42" s="81"/>
      <c r="G42" s="82" t="s">
        <v>3</v>
      </c>
      <c r="H42" s="80" t="s">
        <v>3</v>
      </c>
      <c r="I42" s="81"/>
      <c r="J42" s="82"/>
      <c r="K42" s="82" t="s">
        <v>4</v>
      </c>
      <c r="L42" s="168" t="s">
        <v>104</v>
      </c>
      <c r="M42" s="81" t="s">
        <v>5</v>
      </c>
      <c r="N42" s="168" t="s">
        <v>70</v>
      </c>
      <c r="O42" s="165" t="s">
        <v>100</v>
      </c>
      <c r="P42" s="165" t="s">
        <v>7</v>
      </c>
      <c r="AB42" s="110"/>
    </row>
    <row r="43" spans="1:28" ht="15" x14ac:dyDescent="0.25">
      <c r="A43" s="166"/>
      <c r="B43" s="83" t="s">
        <v>8</v>
      </c>
      <c r="C43" s="83" t="s">
        <v>8</v>
      </c>
      <c r="D43" s="84" t="s">
        <v>9</v>
      </c>
      <c r="E43" s="84" t="s">
        <v>73</v>
      </c>
      <c r="F43" s="85" t="s">
        <v>10</v>
      </c>
      <c r="G43" s="86" t="s">
        <v>11</v>
      </c>
      <c r="H43" s="84" t="s">
        <v>12</v>
      </c>
      <c r="I43" s="85" t="s">
        <v>5</v>
      </c>
      <c r="J43" s="86" t="s">
        <v>73</v>
      </c>
      <c r="K43" s="86" t="s">
        <v>13</v>
      </c>
      <c r="L43" s="169"/>
      <c r="M43" s="85" t="s">
        <v>14</v>
      </c>
      <c r="N43" s="169"/>
      <c r="O43" s="166"/>
      <c r="P43" s="166"/>
      <c r="AB43" s="110"/>
    </row>
    <row r="44" spans="1:28" ht="15" x14ac:dyDescent="0.25">
      <c r="A44" s="166"/>
      <c r="B44" s="83" t="s">
        <v>15</v>
      </c>
      <c r="C44" s="83" t="s">
        <v>15</v>
      </c>
      <c r="D44" s="84" t="s">
        <v>16</v>
      </c>
      <c r="E44" s="84" t="s">
        <v>9</v>
      </c>
      <c r="F44" s="85" t="s">
        <v>11</v>
      </c>
      <c r="G44" s="86" t="s">
        <v>17</v>
      </c>
      <c r="H44" s="84" t="s">
        <v>18</v>
      </c>
      <c r="I44" s="85" t="s">
        <v>19</v>
      </c>
      <c r="J44" s="86" t="s">
        <v>5</v>
      </c>
      <c r="K44" s="86" t="s">
        <v>20</v>
      </c>
      <c r="L44" s="169"/>
      <c r="M44" s="85" t="s">
        <v>21</v>
      </c>
      <c r="N44" s="169"/>
      <c r="O44" s="166"/>
      <c r="P44" s="166"/>
      <c r="AB44" s="110"/>
    </row>
    <row r="45" spans="1:28" ht="15" x14ac:dyDescent="0.25">
      <c r="A45" s="166"/>
      <c r="B45" s="83" t="s">
        <v>22</v>
      </c>
      <c r="C45" s="83" t="s">
        <v>22</v>
      </c>
      <c r="D45" s="84" t="s">
        <v>23</v>
      </c>
      <c r="E45" s="84" t="s">
        <v>16</v>
      </c>
      <c r="F45" s="85" t="s">
        <v>24</v>
      </c>
      <c r="G45" s="86" t="s">
        <v>25</v>
      </c>
      <c r="H45" s="84" t="s">
        <v>26</v>
      </c>
      <c r="I45" s="85" t="s">
        <v>27</v>
      </c>
      <c r="J45" s="86" t="s">
        <v>19</v>
      </c>
      <c r="K45" s="86" t="s">
        <v>28</v>
      </c>
      <c r="L45" s="169"/>
      <c r="M45" s="85" t="s">
        <v>11</v>
      </c>
      <c r="N45" s="169"/>
      <c r="O45" s="166"/>
      <c r="P45" s="166"/>
      <c r="AB45" s="110"/>
    </row>
    <row r="46" spans="1:28" ht="15" x14ac:dyDescent="0.25">
      <c r="A46" s="166"/>
      <c r="B46" s="83"/>
      <c r="C46" s="83"/>
      <c r="D46" s="87"/>
      <c r="E46" s="84" t="s">
        <v>23</v>
      </c>
      <c r="F46" s="85" t="s">
        <v>29</v>
      </c>
      <c r="G46" s="86" t="s">
        <v>30</v>
      </c>
      <c r="H46" s="84" t="s">
        <v>31</v>
      </c>
      <c r="I46" s="85" t="s">
        <v>32</v>
      </c>
      <c r="J46" s="86" t="s">
        <v>27</v>
      </c>
      <c r="K46" s="86" t="s">
        <v>33</v>
      </c>
      <c r="L46" s="169"/>
      <c r="M46" s="85" t="s">
        <v>24</v>
      </c>
      <c r="N46" s="169"/>
      <c r="O46" s="166"/>
      <c r="P46" s="166"/>
      <c r="AB46" s="110"/>
    </row>
    <row r="47" spans="1:28" ht="15" x14ac:dyDescent="0.25">
      <c r="A47" s="167"/>
      <c r="B47" s="88"/>
      <c r="C47" s="88"/>
      <c r="D47" s="89"/>
      <c r="E47" s="154"/>
      <c r="F47" s="90"/>
      <c r="G47" s="91"/>
      <c r="H47" s="89"/>
      <c r="I47" s="90"/>
      <c r="J47" s="91" t="s">
        <v>32</v>
      </c>
      <c r="K47" s="92" t="s">
        <v>34</v>
      </c>
      <c r="L47" s="170"/>
      <c r="M47" s="93" t="s">
        <v>29</v>
      </c>
      <c r="N47" s="170"/>
      <c r="O47" s="167"/>
      <c r="P47" s="167"/>
      <c r="AB47" s="110"/>
    </row>
    <row r="48" spans="1:28" x14ac:dyDescent="0.2">
      <c r="A48" s="94" t="s">
        <v>35</v>
      </c>
      <c r="B48" s="95">
        <v>25085796.168057803</v>
      </c>
      <c r="C48" s="95">
        <v>0</v>
      </c>
      <c r="D48" s="95">
        <v>5012491.0148510039</v>
      </c>
      <c r="E48" s="95">
        <v>0</v>
      </c>
      <c r="F48" s="95">
        <v>2940159</v>
      </c>
      <c r="G48" s="95">
        <v>5958</v>
      </c>
      <c r="H48" s="95">
        <v>833836.91309766727</v>
      </c>
      <c r="I48" s="95">
        <v>558276.22027690313</v>
      </c>
      <c r="J48" s="95">
        <v>0</v>
      </c>
      <c r="K48" s="95">
        <v>2599136.4210264659</v>
      </c>
      <c r="L48" s="95">
        <v>0</v>
      </c>
      <c r="M48" s="95">
        <v>246724.44224751962</v>
      </c>
      <c r="N48" s="95">
        <v>0</v>
      </c>
      <c r="O48" s="95">
        <v>1120779.2555477419</v>
      </c>
      <c r="P48" s="113">
        <f t="shared" ref="P48:P53" si="5">SUM(B48:O48)</f>
        <v>38403157.4351051</v>
      </c>
      <c r="AB48" s="110"/>
    </row>
    <row r="49" spans="1:28" x14ac:dyDescent="0.2">
      <c r="A49" s="94" t="s">
        <v>36</v>
      </c>
      <c r="B49" s="95">
        <v>14508309.866828443</v>
      </c>
      <c r="C49" s="95">
        <v>0</v>
      </c>
      <c r="D49" s="95">
        <v>3002482.5301704272</v>
      </c>
      <c r="E49" s="95">
        <v>0</v>
      </c>
      <c r="F49" s="95">
        <v>0</v>
      </c>
      <c r="G49" s="95">
        <v>0</v>
      </c>
      <c r="H49" s="95">
        <v>482247.57279279438</v>
      </c>
      <c r="I49" s="95">
        <v>334407.50186378229</v>
      </c>
      <c r="J49" s="95">
        <v>0</v>
      </c>
      <c r="K49" s="95">
        <v>535738.93823899119</v>
      </c>
      <c r="L49" s="95">
        <v>0</v>
      </c>
      <c r="M49" s="95">
        <v>0</v>
      </c>
      <c r="N49" s="95">
        <v>0</v>
      </c>
      <c r="O49" s="95">
        <v>921415.962000328</v>
      </c>
      <c r="P49" s="113">
        <f t="shared" si="5"/>
        <v>19784602.371894766</v>
      </c>
      <c r="AB49" s="110"/>
    </row>
    <row r="50" spans="1:28" x14ac:dyDescent="0.2">
      <c r="A50" s="94" t="s">
        <v>37</v>
      </c>
      <c r="B50" s="95">
        <v>14309816.059382506</v>
      </c>
      <c r="C50" s="95">
        <v>0</v>
      </c>
      <c r="D50" s="95">
        <v>2929390.0075803143</v>
      </c>
      <c r="E50" s="95">
        <v>0</v>
      </c>
      <c r="F50" s="95">
        <v>0</v>
      </c>
      <c r="G50" s="95">
        <v>0</v>
      </c>
      <c r="H50" s="95">
        <v>475649.75693871867</v>
      </c>
      <c r="I50" s="95">
        <v>326266.67585108458</v>
      </c>
      <c r="J50" s="95">
        <v>0</v>
      </c>
      <c r="K50" s="95">
        <v>469579.49545376457</v>
      </c>
      <c r="L50" s="95">
        <v>0</v>
      </c>
      <c r="M50" s="95">
        <v>0</v>
      </c>
      <c r="N50" s="95">
        <v>0</v>
      </c>
      <c r="O50" s="95">
        <v>918495.0681071569</v>
      </c>
      <c r="P50" s="113">
        <f t="shared" si="5"/>
        <v>19429197.063313544</v>
      </c>
      <c r="AB50" s="110"/>
    </row>
    <row r="51" spans="1:28" x14ac:dyDescent="0.2">
      <c r="A51" s="94" t="s">
        <v>38</v>
      </c>
      <c r="B51" s="95">
        <v>38039022.477208972</v>
      </c>
      <c r="C51" s="95">
        <v>0</v>
      </c>
      <c r="D51" s="95">
        <v>6525060.7268325416</v>
      </c>
      <c r="E51" s="95">
        <v>0</v>
      </c>
      <c r="F51" s="95">
        <v>329211</v>
      </c>
      <c r="G51" s="95">
        <v>136</v>
      </c>
      <c r="H51" s="95">
        <v>1264394.4352874972</v>
      </c>
      <c r="I51" s="95">
        <v>726741.69965801237</v>
      </c>
      <c r="J51" s="95">
        <v>0</v>
      </c>
      <c r="K51" s="95">
        <v>2907353.7958818837</v>
      </c>
      <c r="L51" s="95">
        <v>0</v>
      </c>
      <c r="M51" s="95">
        <v>12408.957752480392</v>
      </c>
      <c r="N51" s="95">
        <v>0</v>
      </c>
      <c r="O51" s="95">
        <v>1717907.913810875</v>
      </c>
      <c r="P51" s="113">
        <f t="shared" si="5"/>
        <v>51522237.006432258</v>
      </c>
      <c r="AB51" s="110"/>
    </row>
    <row r="52" spans="1:28" x14ac:dyDescent="0.2">
      <c r="A52" s="94" t="s">
        <v>39</v>
      </c>
      <c r="B52" s="95">
        <v>8552361.1871093102</v>
      </c>
      <c r="C52" s="95">
        <v>0</v>
      </c>
      <c r="D52" s="95">
        <v>2602028.2278169524</v>
      </c>
      <c r="E52" s="95">
        <v>0</v>
      </c>
      <c r="F52" s="95">
        <v>0</v>
      </c>
      <c r="G52" s="95">
        <v>0</v>
      </c>
      <c r="H52" s="95">
        <v>284275.38851790194</v>
      </c>
      <c r="I52" s="95">
        <v>289806.10235021776</v>
      </c>
      <c r="J52" s="95">
        <v>0</v>
      </c>
      <c r="K52" s="95">
        <v>133661.74939889406</v>
      </c>
      <c r="L52" s="95">
        <v>0</v>
      </c>
      <c r="M52" s="95">
        <v>0</v>
      </c>
      <c r="N52" s="95">
        <v>0</v>
      </c>
      <c r="O52" s="95">
        <v>929289.80053389748</v>
      </c>
      <c r="P52" s="113">
        <f t="shared" si="5"/>
        <v>12791422.455727175</v>
      </c>
      <c r="AB52" s="110"/>
    </row>
    <row r="53" spans="1:28" ht="18" x14ac:dyDescent="0.35">
      <c r="A53" s="98" t="s">
        <v>40</v>
      </c>
      <c r="B53" s="99">
        <f>SUM(B48:B52)</f>
        <v>100495305.75858703</v>
      </c>
      <c r="C53" s="99"/>
      <c r="D53" s="99">
        <f t="shared" ref="D53:O53" si="6">SUM(D48:D52)</f>
        <v>20071452.50725124</v>
      </c>
      <c r="E53" s="99"/>
      <c r="F53" s="99">
        <f t="shared" si="6"/>
        <v>3269370</v>
      </c>
      <c r="G53" s="99">
        <f t="shared" si="6"/>
        <v>6094</v>
      </c>
      <c r="H53" s="99">
        <f t="shared" si="6"/>
        <v>3340404.0666345791</v>
      </c>
      <c r="I53" s="99">
        <f t="shared" si="6"/>
        <v>2235498.2000000002</v>
      </c>
      <c r="J53" s="99"/>
      <c r="K53" s="99">
        <f>SUM(K48:K52)</f>
        <v>6645470.3999999994</v>
      </c>
      <c r="L53" s="99">
        <f>SUM(L48:L52)</f>
        <v>0</v>
      </c>
      <c r="M53" s="99">
        <f>SUM(M48:M52)</f>
        <v>259133.40000000002</v>
      </c>
      <c r="N53" s="99">
        <f t="shared" ref="N53" si="7">SUM(N48:N52)</f>
        <v>0</v>
      </c>
      <c r="O53" s="99">
        <f t="shared" si="6"/>
        <v>5607887.9999999991</v>
      </c>
      <c r="P53" s="99">
        <f t="shared" si="5"/>
        <v>141930616.33247286</v>
      </c>
      <c r="AB53" s="110"/>
    </row>
    <row r="55" spans="1:28" ht="18" x14ac:dyDescent="0.35">
      <c r="A55" s="181"/>
      <c r="B55" s="181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</row>
    <row r="56" spans="1:28" ht="18" x14ac:dyDescent="0.35">
      <c r="A56" s="181" t="s">
        <v>46</v>
      </c>
      <c r="B56" s="181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14"/>
      <c r="O56" s="114"/>
    </row>
    <row r="57" spans="1:28" ht="18" x14ac:dyDescent="0.35">
      <c r="A57" s="182" t="s">
        <v>1</v>
      </c>
      <c r="B57" s="182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</row>
    <row r="58" spans="1:28" ht="18.75" thickBot="1" x14ac:dyDescent="0.4">
      <c r="A58" s="183" t="s">
        <v>115</v>
      </c>
      <c r="B58" s="183"/>
      <c r="C58" s="183"/>
      <c r="D58" s="183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183"/>
    </row>
    <row r="59" spans="1:28" ht="18.75" thickTop="1" x14ac:dyDescent="0.35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</row>
    <row r="60" spans="1:28" ht="18" x14ac:dyDescent="0.35">
      <c r="A60" s="165" t="s">
        <v>53</v>
      </c>
      <c r="B60" s="79"/>
      <c r="C60" s="79"/>
      <c r="D60" s="80"/>
      <c r="E60" s="80"/>
      <c r="F60" s="81"/>
      <c r="G60" s="82" t="s">
        <v>3</v>
      </c>
      <c r="H60" s="80" t="s">
        <v>3</v>
      </c>
      <c r="I60" s="81"/>
      <c r="J60" s="82"/>
      <c r="K60" s="82" t="s">
        <v>4</v>
      </c>
      <c r="L60" s="168" t="s">
        <v>104</v>
      </c>
      <c r="M60" s="81" t="s">
        <v>5</v>
      </c>
      <c r="N60" s="168" t="s">
        <v>70</v>
      </c>
      <c r="O60" s="165" t="s">
        <v>100</v>
      </c>
      <c r="P60" s="165" t="s">
        <v>7</v>
      </c>
      <c r="AB60" s="110"/>
    </row>
    <row r="61" spans="1:28" ht="18" x14ac:dyDescent="0.35">
      <c r="A61" s="166"/>
      <c r="B61" s="83" t="s">
        <v>8</v>
      </c>
      <c r="C61" s="83"/>
      <c r="D61" s="84" t="s">
        <v>9</v>
      </c>
      <c r="E61" s="84"/>
      <c r="F61" s="85" t="s">
        <v>10</v>
      </c>
      <c r="G61" s="86" t="s">
        <v>11</v>
      </c>
      <c r="H61" s="84" t="s">
        <v>12</v>
      </c>
      <c r="I61" s="85" t="s">
        <v>5</v>
      </c>
      <c r="J61" s="86"/>
      <c r="K61" s="86" t="s">
        <v>13</v>
      </c>
      <c r="L61" s="169"/>
      <c r="M61" s="85" t="s">
        <v>14</v>
      </c>
      <c r="N61" s="169"/>
      <c r="O61" s="166"/>
      <c r="P61" s="166"/>
      <c r="AB61" s="110"/>
    </row>
    <row r="62" spans="1:28" ht="18" x14ac:dyDescent="0.35">
      <c r="A62" s="166"/>
      <c r="B62" s="83" t="s">
        <v>15</v>
      </c>
      <c r="C62" s="83"/>
      <c r="D62" s="84" t="s">
        <v>16</v>
      </c>
      <c r="E62" s="84"/>
      <c r="F62" s="85" t="s">
        <v>11</v>
      </c>
      <c r="G62" s="86" t="s">
        <v>17</v>
      </c>
      <c r="H62" s="84" t="s">
        <v>18</v>
      </c>
      <c r="I62" s="85" t="s">
        <v>19</v>
      </c>
      <c r="J62" s="86"/>
      <c r="K62" s="86" t="s">
        <v>20</v>
      </c>
      <c r="L62" s="169"/>
      <c r="M62" s="85" t="s">
        <v>21</v>
      </c>
      <c r="N62" s="169"/>
      <c r="O62" s="166"/>
      <c r="P62" s="166"/>
      <c r="AB62" s="110"/>
    </row>
    <row r="63" spans="1:28" ht="18" x14ac:dyDescent="0.35">
      <c r="A63" s="166"/>
      <c r="B63" s="83" t="s">
        <v>22</v>
      </c>
      <c r="C63" s="83"/>
      <c r="D63" s="84" t="s">
        <v>23</v>
      </c>
      <c r="E63" s="84"/>
      <c r="F63" s="85" t="s">
        <v>24</v>
      </c>
      <c r="G63" s="86" t="s">
        <v>25</v>
      </c>
      <c r="H63" s="84" t="s">
        <v>26</v>
      </c>
      <c r="I63" s="85" t="s">
        <v>27</v>
      </c>
      <c r="J63" s="86"/>
      <c r="K63" s="86" t="s">
        <v>28</v>
      </c>
      <c r="L63" s="169"/>
      <c r="M63" s="85" t="s">
        <v>11</v>
      </c>
      <c r="N63" s="169"/>
      <c r="O63" s="166"/>
      <c r="P63" s="166"/>
      <c r="AB63" s="110"/>
    </row>
    <row r="64" spans="1:28" ht="18" x14ac:dyDescent="0.35">
      <c r="A64" s="166"/>
      <c r="B64" s="83"/>
      <c r="C64" s="83"/>
      <c r="D64" s="87"/>
      <c r="E64" s="87"/>
      <c r="F64" s="85" t="s">
        <v>29</v>
      </c>
      <c r="G64" s="86" t="s">
        <v>30</v>
      </c>
      <c r="H64" s="84" t="s">
        <v>31</v>
      </c>
      <c r="I64" s="85" t="s">
        <v>32</v>
      </c>
      <c r="J64" s="86"/>
      <c r="K64" s="86" t="s">
        <v>33</v>
      </c>
      <c r="L64" s="169"/>
      <c r="M64" s="85" t="s">
        <v>24</v>
      </c>
      <c r="N64" s="169"/>
      <c r="O64" s="166"/>
      <c r="P64" s="166"/>
      <c r="AB64" s="110"/>
    </row>
    <row r="65" spans="1:28" ht="18" x14ac:dyDescent="0.35">
      <c r="A65" s="167"/>
      <c r="B65" s="88"/>
      <c r="C65" s="88"/>
      <c r="D65" s="89"/>
      <c r="E65" s="89"/>
      <c r="F65" s="90"/>
      <c r="G65" s="91"/>
      <c r="H65" s="89"/>
      <c r="I65" s="90"/>
      <c r="J65" s="91"/>
      <c r="K65" s="92" t="s">
        <v>34</v>
      </c>
      <c r="L65" s="170"/>
      <c r="M65" s="93" t="s">
        <v>29</v>
      </c>
      <c r="N65" s="170"/>
      <c r="O65" s="167"/>
      <c r="P65" s="167"/>
      <c r="AB65" s="110"/>
    </row>
    <row r="66" spans="1:28" ht="18" x14ac:dyDescent="0.35">
      <c r="A66" s="94" t="s">
        <v>35</v>
      </c>
      <c r="B66" s="95">
        <v>0</v>
      </c>
      <c r="C66" s="95">
        <v>0</v>
      </c>
      <c r="D66" s="95">
        <v>0</v>
      </c>
      <c r="E66" s="95">
        <v>0</v>
      </c>
      <c r="F66" s="95">
        <v>0</v>
      </c>
      <c r="G66" s="95">
        <v>0</v>
      </c>
      <c r="H66" s="95">
        <v>0</v>
      </c>
      <c r="I66" s="95">
        <v>0</v>
      </c>
      <c r="J66" s="95">
        <v>0</v>
      </c>
      <c r="K66" s="95">
        <v>0</v>
      </c>
      <c r="L66" s="95">
        <v>0</v>
      </c>
      <c r="M66" s="95">
        <v>0</v>
      </c>
      <c r="N66" s="95">
        <v>0</v>
      </c>
      <c r="O66" s="95">
        <v>0</v>
      </c>
      <c r="P66" s="113">
        <f t="shared" ref="P66:P71" si="8">SUM(B66:O66)</f>
        <v>0</v>
      </c>
      <c r="AB66" s="110"/>
    </row>
    <row r="67" spans="1:28" ht="18" x14ac:dyDescent="0.35">
      <c r="A67" s="94" t="s">
        <v>36</v>
      </c>
      <c r="B67" s="95">
        <v>0</v>
      </c>
      <c r="C67" s="95">
        <v>0</v>
      </c>
      <c r="D67" s="95">
        <v>0</v>
      </c>
      <c r="E67" s="95">
        <v>0</v>
      </c>
      <c r="F67" s="95">
        <v>0</v>
      </c>
      <c r="G67" s="95">
        <v>0</v>
      </c>
      <c r="H67" s="95">
        <v>0</v>
      </c>
      <c r="I67" s="95">
        <v>0</v>
      </c>
      <c r="J67" s="95">
        <v>0</v>
      </c>
      <c r="K67" s="95">
        <v>0</v>
      </c>
      <c r="L67" s="95">
        <v>0</v>
      </c>
      <c r="M67" s="95">
        <v>0</v>
      </c>
      <c r="N67" s="95">
        <v>0</v>
      </c>
      <c r="O67" s="95">
        <v>0</v>
      </c>
      <c r="P67" s="113">
        <f t="shared" si="8"/>
        <v>0</v>
      </c>
      <c r="AB67" s="110"/>
    </row>
    <row r="68" spans="1:28" ht="18" x14ac:dyDescent="0.35">
      <c r="A68" s="94" t="s">
        <v>37</v>
      </c>
      <c r="B68" s="95">
        <v>0</v>
      </c>
      <c r="C68" s="95">
        <v>0</v>
      </c>
      <c r="D68" s="95">
        <v>0</v>
      </c>
      <c r="E68" s="95">
        <v>0</v>
      </c>
      <c r="F68" s="95">
        <v>0</v>
      </c>
      <c r="G68" s="95">
        <v>0</v>
      </c>
      <c r="H68" s="95">
        <v>0</v>
      </c>
      <c r="I68" s="95">
        <v>0</v>
      </c>
      <c r="J68" s="95">
        <v>0</v>
      </c>
      <c r="K68" s="95">
        <v>0</v>
      </c>
      <c r="L68" s="95">
        <v>0</v>
      </c>
      <c r="M68" s="95">
        <v>0</v>
      </c>
      <c r="N68" s="95">
        <v>0</v>
      </c>
      <c r="O68" s="95">
        <v>0</v>
      </c>
      <c r="P68" s="113">
        <f t="shared" si="8"/>
        <v>0</v>
      </c>
      <c r="AB68" s="110"/>
    </row>
    <row r="69" spans="1:28" ht="18" x14ac:dyDescent="0.35">
      <c r="A69" s="94" t="s">
        <v>38</v>
      </c>
      <c r="B69" s="95">
        <v>0</v>
      </c>
      <c r="C69" s="95">
        <v>0</v>
      </c>
      <c r="D69" s="95">
        <v>0</v>
      </c>
      <c r="E69" s="95">
        <v>0</v>
      </c>
      <c r="F69" s="95">
        <v>0</v>
      </c>
      <c r="G69" s="95">
        <v>0</v>
      </c>
      <c r="H69" s="95">
        <v>0</v>
      </c>
      <c r="I69" s="95">
        <v>0</v>
      </c>
      <c r="J69" s="95">
        <v>0</v>
      </c>
      <c r="K69" s="95">
        <v>0</v>
      </c>
      <c r="L69" s="95">
        <v>0</v>
      </c>
      <c r="M69" s="95">
        <v>0</v>
      </c>
      <c r="N69" s="95">
        <v>0</v>
      </c>
      <c r="O69" s="95">
        <v>0</v>
      </c>
      <c r="P69" s="113">
        <f t="shared" si="8"/>
        <v>0</v>
      </c>
      <c r="AB69" s="110"/>
    </row>
    <row r="70" spans="1:28" ht="18" x14ac:dyDescent="0.35">
      <c r="A70" s="94" t="s">
        <v>39</v>
      </c>
      <c r="B70" s="95">
        <v>0</v>
      </c>
      <c r="C70" s="95">
        <v>0</v>
      </c>
      <c r="D70" s="95">
        <v>0</v>
      </c>
      <c r="E70" s="95">
        <v>0</v>
      </c>
      <c r="F70" s="95">
        <v>0</v>
      </c>
      <c r="G70" s="95">
        <v>0</v>
      </c>
      <c r="H70" s="95">
        <v>0</v>
      </c>
      <c r="I70" s="95">
        <v>0</v>
      </c>
      <c r="J70" s="95">
        <v>0</v>
      </c>
      <c r="K70" s="95">
        <v>0</v>
      </c>
      <c r="L70" s="95">
        <v>0</v>
      </c>
      <c r="M70" s="95">
        <v>0</v>
      </c>
      <c r="N70" s="95">
        <v>0</v>
      </c>
      <c r="O70" s="95">
        <v>0</v>
      </c>
      <c r="P70" s="113">
        <f t="shared" si="8"/>
        <v>0</v>
      </c>
      <c r="AB70" s="110"/>
    </row>
    <row r="71" spans="1:28" ht="18" x14ac:dyDescent="0.35">
      <c r="A71" s="98" t="s">
        <v>40</v>
      </c>
      <c r="B71" s="99">
        <f>SUM(B66:B70)</f>
        <v>0</v>
      </c>
      <c r="C71" s="99"/>
      <c r="D71" s="99">
        <f t="shared" ref="D71" si="9">SUM(D66:D70)</f>
        <v>0</v>
      </c>
      <c r="E71" s="99"/>
      <c r="F71" s="99">
        <f t="shared" ref="F71:I71" si="10">SUM(F66:F70)</f>
        <v>0</v>
      </c>
      <c r="G71" s="99">
        <f t="shared" si="10"/>
        <v>0</v>
      </c>
      <c r="H71" s="99">
        <f t="shared" si="10"/>
        <v>0</v>
      </c>
      <c r="I71" s="99">
        <f t="shared" si="10"/>
        <v>0</v>
      </c>
      <c r="J71" s="99"/>
      <c r="K71" s="99">
        <f>SUM(K66:K70)</f>
        <v>0</v>
      </c>
      <c r="L71" s="99">
        <f>SUM(L66:L70)</f>
        <v>0</v>
      </c>
      <c r="M71" s="99">
        <f>SUM(M66:M70)</f>
        <v>0</v>
      </c>
      <c r="N71" s="99">
        <f t="shared" ref="N71:O71" si="11">SUM(N66:N70)</f>
        <v>0</v>
      </c>
      <c r="O71" s="99">
        <f t="shared" si="11"/>
        <v>0</v>
      </c>
      <c r="P71" s="99">
        <f t="shared" si="8"/>
        <v>0</v>
      </c>
      <c r="AB71" s="110"/>
    </row>
    <row r="72" spans="1:28" ht="18" x14ac:dyDescent="0.35">
      <c r="A72" s="112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</row>
    <row r="73" spans="1:28" ht="18" x14ac:dyDescent="0.35">
      <c r="A73" s="112"/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</row>
    <row r="74" spans="1:28" ht="18" x14ac:dyDescent="0.35">
      <c r="A74" s="181" t="s">
        <v>46</v>
      </c>
      <c r="B74" s="181"/>
      <c r="C74" s="181"/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14"/>
      <c r="O74" s="114"/>
    </row>
    <row r="75" spans="1:28" ht="18" x14ac:dyDescent="0.35">
      <c r="A75" s="182" t="s">
        <v>1</v>
      </c>
      <c r="B75" s="182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</row>
    <row r="76" spans="1:28" ht="18.75" thickBot="1" x14ac:dyDescent="0.4">
      <c r="A76" s="183" t="s">
        <v>116</v>
      </c>
      <c r="B76" s="183"/>
      <c r="C76" s="183"/>
      <c r="D76" s="183"/>
      <c r="E76" s="183"/>
      <c r="F76" s="183"/>
      <c r="G76" s="183"/>
      <c r="H76" s="183"/>
      <c r="I76" s="183"/>
      <c r="J76" s="183"/>
      <c r="K76" s="183"/>
      <c r="L76" s="183"/>
      <c r="M76" s="183"/>
      <c r="N76" s="183"/>
      <c r="O76" s="183"/>
    </row>
    <row r="77" spans="1:28" ht="18.75" thickTop="1" x14ac:dyDescent="0.35">
      <c r="A77" s="112"/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</row>
    <row r="78" spans="1:28" ht="18" x14ac:dyDescent="0.35">
      <c r="A78" s="165" t="s">
        <v>53</v>
      </c>
      <c r="B78" s="79"/>
      <c r="C78" s="79"/>
      <c r="D78" s="80"/>
      <c r="E78" s="80"/>
      <c r="F78" s="81"/>
      <c r="G78" s="82" t="s">
        <v>3</v>
      </c>
      <c r="H78" s="80" t="s">
        <v>3</v>
      </c>
      <c r="I78" s="81"/>
      <c r="J78" s="82"/>
      <c r="K78" s="82" t="s">
        <v>4</v>
      </c>
      <c r="L78" s="168" t="s">
        <v>104</v>
      </c>
      <c r="M78" s="81" t="s">
        <v>5</v>
      </c>
      <c r="N78" s="168" t="s">
        <v>70</v>
      </c>
      <c r="O78" s="165" t="s">
        <v>100</v>
      </c>
      <c r="P78" s="165" t="s">
        <v>7</v>
      </c>
      <c r="AB78" s="110"/>
    </row>
    <row r="79" spans="1:28" ht="18" x14ac:dyDescent="0.35">
      <c r="A79" s="166"/>
      <c r="B79" s="83" t="s">
        <v>8</v>
      </c>
      <c r="C79" s="83"/>
      <c r="D79" s="84" t="s">
        <v>9</v>
      </c>
      <c r="E79" s="84"/>
      <c r="F79" s="85" t="s">
        <v>10</v>
      </c>
      <c r="G79" s="86" t="s">
        <v>11</v>
      </c>
      <c r="H79" s="84" t="s">
        <v>12</v>
      </c>
      <c r="I79" s="85" t="s">
        <v>5</v>
      </c>
      <c r="J79" s="86"/>
      <c r="K79" s="86" t="s">
        <v>13</v>
      </c>
      <c r="L79" s="169"/>
      <c r="M79" s="85" t="s">
        <v>14</v>
      </c>
      <c r="N79" s="169"/>
      <c r="O79" s="166"/>
      <c r="P79" s="166"/>
      <c r="AB79" s="110"/>
    </row>
    <row r="80" spans="1:28" ht="18" x14ac:dyDescent="0.35">
      <c r="A80" s="166"/>
      <c r="B80" s="83" t="s">
        <v>15</v>
      </c>
      <c r="C80" s="83"/>
      <c r="D80" s="84" t="s">
        <v>16</v>
      </c>
      <c r="E80" s="84"/>
      <c r="F80" s="85" t="s">
        <v>11</v>
      </c>
      <c r="G80" s="86" t="s">
        <v>17</v>
      </c>
      <c r="H80" s="84" t="s">
        <v>18</v>
      </c>
      <c r="I80" s="85" t="s">
        <v>19</v>
      </c>
      <c r="J80" s="86"/>
      <c r="K80" s="86" t="s">
        <v>20</v>
      </c>
      <c r="L80" s="169"/>
      <c r="M80" s="85" t="s">
        <v>21</v>
      </c>
      <c r="N80" s="169"/>
      <c r="O80" s="166"/>
      <c r="P80" s="166"/>
      <c r="AB80" s="110"/>
    </row>
    <row r="81" spans="1:28" ht="18" x14ac:dyDescent="0.35">
      <c r="A81" s="166"/>
      <c r="B81" s="83" t="s">
        <v>22</v>
      </c>
      <c r="C81" s="83"/>
      <c r="D81" s="84" t="s">
        <v>23</v>
      </c>
      <c r="E81" s="84"/>
      <c r="F81" s="85" t="s">
        <v>24</v>
      </c>
      <c r="G81" s="86" t="s">
        <v>25</v>
      </c>
      <c r="H81" s="84" t="s">
        <v>26</v>
      </c>
      <c r="I81" s="85" t="s">
        <v>27</v>
      </c>
      <c r="J81" s="86"/>
      <c r="K81" s="86" t="s">
        <v>28</v>
      </c>
      <c r="L81" s="169"/>
      <c r="M81" s="85" t="s">
        <v>11</v>
      </c>
      <c r="N81" s="169"/>
      <c r="O81" s="166"/>
      <c r="P81" s="166"/>
      <c r="AB81" s="110"/>
    </row>
    <row r="82" spans="1:28" ht="18" x14ac:dyDescent="0.35">
      <c r="A82" s="166"/>
      <c r="B82" s="83"/>
      <c r="C82" s="83"/>
      <c r="D82" s="87"/>
      <c r="E82" s="87"/>
      <c r="F82" s="85" t="s">
        <v>29</v>
      </c>
      <c r="G82" s="86" t="s">
        <v>30</v>
      </c>
      <c r="H82" s="84" t="s">
        <v>31</v>
      </c>
      <c r="I82" s="85" t="s">
        <v>32</v>
      </c>
      <c r="J82" s="86"/>
      <c r="K82" s="86" t="s">
        <v>33</v>
      </c>
      <c r="L82" s="169"/>
      <c r="M82" s="85" t="s">
        <v>24</v>
      </c>
      <c r="N82" s="169"/>
      <c r="O82" s="166"/>
      <c r="P82" s="166"/>
      <c r="AB82" s="110"/>
    </row>
    <row r="83" spans="1:28" ht="18" x14ac:dyDescent="0.35">
      <c r="A83" s="167"/>
      <c r="B83" s="88"/>
      <c r="C83" s="88"/>
      <c r="D83" s="89"/>
      <c r="E83" s="89"/>
      <c r="F83" s="90"/>
      <c r="G83" s="91"/>
      <c r="H83" s="89"/>
      <c r="I83" s="90"/>
      <c r="J83" s="91"/>
      <c r="K83" s="92" t="s">
        <v>34</v>
      </c>
      <c r="L83" s="170"/>
      <c r="M83" s="93" t="s">
        <v>29</v>
      </c>
      <c r="N83" s="170"/>
      <c r="O83" s="167"/>
      <c r="P83" s="167"/>
      <c r="AB83" s="110"/>
    </row>
    <row r="84" spans="1:28" ht="18" x14ac:dyDescent="0.35">
      <c r="A84" s="94" t="s">
        <v>35</v>
      </c>
      <c r="B84" s="95">
        <v>0</v>
      </c>
      <c r="C84" s="95">
        <v>0</v>
      </c>
      <c r="D84" s="95">
        <v>0</v>
      </c>
      <c r="E84" s="95">
        <v>0</v>
      </c>
      <c r="F84" s="95">
        <v>0</v>
      </c>
      <c r="G84" s="95">
        <v>0</v>
      </c>
      <c r="H84" s="95">
        <v>0</v>
      </c>
      <c r="I84" s="95">
        <v>0</v>
      </c>
      <c r="J84" s="95">
        <v>0</v>
      </c>
      <c r="K84" s="95">
        <v>0</v>
      </c>
      <c r="L84" s="95">
        <v>0</v>
      </c>
      <c r="M84" s="95">
        <v>0</v>
      </c>
      <c r="N84" s="95">
        <v>0</v>
      </c>
      <c r="O84" s="95">
        <v>0</v>
      </c>
      <c r="P84" s="113">
        <f>SUM(B84:O84)</f>
        <v>0</v>
      </c>
      <c r="AB84" s="110"/>
    </row>
    <row r="85" spans="1:28" ht="18" x14ac:dyDescent="0.35">
      <c r="A85" s="94" t="s">
        <v>36</v>
      </c>
      <c r="B85" s="95">
        <v>0</v>
      </c>
      <c r="C85" s="95">
        <v>0</v>
      </c>
      <c r="D85" s="95">
        <v>0</v>
      </c>
      <c r="E85" s="95">
        <v>0</v>
      </c>
      <c r="F85" s="95">
        <v>0</v>
      </c>
      <c r="G85" s="95">
        <v>0</v>
      </c>
      <c r="H85" s="95">
        <v>0</v>
      </c>
      <c r="I85" s="95">
        <v>0</v>
      </c>
      <c r="J85" s="95">
        <v>0</v>
      </c>
      <c r="K85" s="95">
        <v>0</v>
      </c>
      <c r="L85" s="95">
        <v>0</v>
      </c>
      <c r="M85" s="95">
        <v>0</v>
      </c>
      <c r="N85" s="95">
        <v>0</v>
      </c>
      <c r="O85" s="95">
        <v>0</v>
      </c>
      <c r="P85" s="113">
        <f>SUM(B85:O85)</f>
        <v>0</v>
      </c>
      <c r="AB85" s="110"/>
    </row>
    <row r="86" spans="1:28" ht="18" x14ac:dyDescent="0.35">
      <c r="A86" s="94" t="s">
        <v>37</v>
      </c>
      <c r="B86" s="95">
        <v>0</v>
      </c>
      <c r="C86" s="95">
        <v>0</v>
      </c>
      <c r="D86" s="95">
        <v>0</v>
      </c>
      <c r="E86" s="95">
        <v>0</v>
      </c>
      <c r="F86" s="95">
        <v>0</v>
      </c>
      <c r="G86" s="95">
        <v>0</v>
      </c>
      <c r="H86" s="95">
        <v>0</v>
      </c>
      <c r="I86" s="95">
        <v>0</v>
      </c>
      <c r="J86" s="95">
        <v>0</v>
      </c>
      <c r="K86" s="95">
        <v>0</v>
      </c>
      <c r="L86" s="95">
        <v>0</v>
      </c>
      <c r="M86" s="95">
        <v>0</v>
      </c>
      <c r="N86" s="95">
        <v>0</v>
      </c>
      <c r="O86" s="95">
        <v>0</v>
      </c>
      <c r="P86" s="113">
        <f>SUM(B86:O86)</f>
        <v>0</v>
      </c>
      <c r="AB86" s="110"/>
    </row>
    <row r="87" spans="1:28" ht="18" x14ac:dyDescent="0.35">
      <c r="A87" s="94" t="s">
        <v>38</v>
      </c>
      <c r="B87" s="95">
        <v>0</v>
      </c>
      <c r="C87" s="95">
        <v>0</v>
      </c>
      <c r="D87" s="95">
        <v>0</v>
      </c>
      <c r="E87" s="95">
        <v>0</v>
      </c>
      <c r="F87" s="95">
        <v>0</v>
      </c>
      <c r="G87" s="95">
        <v>0</v>
      </c>
      <c r="H87" s="95">
        <v>0</v>
      </c>
      <c r="I87" s="95">
        <v>0</v>
      </c>
      <c r="J87" s="95">
        <v>0</v>
      </c>
      <c r="K87" s="95">
        <v>0</v>
      </c>
      <c r="L87" s="95">
        <v>0</v>
      </c>
      <c r="M87" s="95">
        <v>0</v>
      </c>
      <c r="N87" s="95">
        <v>0</v>
      </c>
      <c r="O87" s="95">
        <v>0</v>
      </c>
      <c r="P87" s="113">
        <f t="shared" ref="P87" si="12">SUM(B87:O87)</f>
        <v>0</v>
      </c>
      <c r="AB87" s="110"/>
    </row>
    <row r="88" spans="1:28" ht="18" x14ac:dyDescent="0.35">
      <c r="A88" s="94" t="s">
        <v>39</v>
      </c>
      <c r="B88" s="95">
        <v>0</v>
      </c>
      <c r="C88" s="95">
        <v>0</v>
      </c>
      <c r="D88" s="95">
        <v>0</v>
      </c>
      <c r="E88" s="95">
        <v>0</v>
      </c>
      <c r="F88" s="95">
        <v>0</v>
      </c>
      <c r="G88" s="95">
        <v>0</v>
      </c>
      <c r="H88" s="95">
        <v>0</v>
      </c>
      <c r="I88" s="95">
        <v>0</v>
      </c>
      <c r="J88" s="95">
        <v>0</v>
      </c>
      <c r="K88" s="95">
        <v>0</v>
      </c>
      <c r="L88" s="95">
        <v>0</v>
      </c>
      <c r="M88" s="95">
        <v>0</v>
      </c>
      <c r="N88" s="95">
        <v>0</v>
      </c>
      <c r="O88" s="95">
        <v>0</v>
      </c>
      <c r="P88" s="113">
        <f>SUM(B88:O88)</f>
        <v>0</v>
      </c>
      <c r="AB88" s="110"/>
    </row>
    <row r="89" spans="1:28" ht="18" x14ac:dyDescent="0.35">
      <c r="A89" s="98" t="s">
        <v>40</v>
      </c>
      <c r="B89" s="99">
        <f>SUM(B84:B88)</f>
        <v>0</v>
      </c>
      <c r="C89" s="99"/>
      <c r="D89" s="99">
        <f t="shared" ref="D89" si="13">SUM(D84:D88)</f>
        <v>0</v>
      </c>
      <c r="E89" s="99"/>
      <c r="F89" s="99">
        <f t="shared" ref="F89:I89" si="14">SUM(F84:F88)</f>
        <v>0</v>
      </c>
      <c r="G89" s="99">
        <f t="shared" si="14"/>
        <v>0</v>
      </c>
      <c r="H89" s="99">
        <f t="shared" si="14"/>
        <v>0</v>
      </c>
      <c r="I89" s="99">
        <f t="shared" si="14"/>
        <v>0</v>
      </c>
      <c r="J89" s="99"/>
      <c r="K89" s="99">
        <f>SUM(K84:K88)</f>
        <v>0</v>
      </c>
      <c r="L89" s="99">
        <f>SUM(L84:L88)</f>
        <v>0</v>
      </c>
      <c r="M89" s="99">
        <f>SUM(M84:M88)</f>
        <v>0</v>
      </c>
      <c r="N89" s="99">
        <f t="shared" ref="N89:O89" si="15">SUM(N84:N88)</f>
        <v>0</v>
      </c>
      <c r="O89" s="99">
        <f t="shared" si="15"/>
        <v>0</v>
      </c>
      <c r="P89" s="99">
        <f>SUM(B89:O89)</f>
        <v>0</v>
      </c>
      <c r="AB89" s="110"/>
    </row>
    <row r="90" spans="1:28" ht="18" x14ac:dyDescent="0.35">
      <c r="A90" s="112"/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0" t="s">
        <v>107</v>
      </c>
    </row>
    <row r="91" spans="1:28" ht="18" x14ac:dyDescent="0.35">
      <c r="A91" s="112"/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</row>
    <row r="92" spans="1:28" ht="18" x14ac:dyDescent="0.35">
      <c r="A92" s="181" t="s">
        <v>46</v>
      </c>
      <c r="B92" s="181"/>
      <c r="C92" s="181"/>
      <c r="D92" s="181"/>
      <c r="E92" s="181"/>
      <c r="F92" s="181"/>
      <c r="G92" s="181"/>
      <c r="H92" s="181"/>
      <c r="I92" s="181"/>
      <c r="J92" s="181"/>
      <c r="K92" s="181"/>
      <c r="L92" s="181"/>
      <c r="M92" s="181"/>
      <c r="N92" s="114"/>
      <c r="O92" s="114"/>
    </row>
    <row r="93" spans="1:28" ht="18" x14ac:dyDescent="0.35">
      <c r="A93" s="182" t="s">
        <v>1</v>
      </c>
      <c r="B93" s="182"/>
      <c r="C93" s="182"/>
      <c r="D93" s="182"/>
      <c r="E93" s="182"/>
      <c r="F93" s="182"/>
      <c r="G93" s="182"/>
      <c r="H93" s="182"/>
      <c r="I93" s="182"/>
      <c r="J93" s="182"/>
      <c r="K93" s="182"/>
      <c r="L93" s="182"/>
      <c r="M93" s="182"/>
    </row>
    <row r="94" spans="1:28" ht="18.75" thickBot="1" x14ac:dyDescent="0.4">
      <c r="A94" s="183" t="s">
        <v>117</v>
      </c>
      <c r="B94" s="183"/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</row>
    <row r="95" spans="1:28" ht="18.75" thickTop="1" x14ac:dyDescent="0.35">
      <c r="A95" s="112"/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</row>
    <row r="96" spans="1:28" ht="18" x14ac:dyDescent="0.35">
      <c r="A96" s="165" t="s">
        <v>53</v>
      </c>
      <c r="B96" s="79"/>
      <c r="C96" s="79"/>
      <c r="D96" s="80"/>
      <c r="E96" s="80"/>
      <c r="F96" s="81"/>
      <c r="G96" s="82" t="s">
        <v>3</v>
      </c>
      <c r="H96" s="80" t="s">
        <v>3</v>
      </c>
      <c r="I96" s="81"/>
      <c r="J96" s="82"/>
      <c r="K96" s="82" t="s">
        <v>4</v>
      </c>
      <c r="L96" s="168" t="s">
        <v>104</v>
      </c>
      <c r="M96" s="81" t="s">
        <v>5</v>
      </c>
      <c r="N96" s="168" t="s">
        <v>70</v>
      </c>
      <c r="O96" s="165" t="s">
        <v>100</v>
      </c>
      <c r="P96" s="165" t="s">
        <v>7</v>
      </c>
      <c r="AB96" s="110"/>
    </row>
    <row r="97" spans="1:28" ht="18" x14ac:dyDescent="0.35">
      <c r="A97" s="166"/>
      <c r="B97" s="83" t="s">
        <v>8</v>
      </c>
      <c r="C97" s="83"/>
      <c r="D97" s="84" t="s">
        <v>9</v>
      </c>
      <c r="E97" s="84"/>
      <c r="F97" s="85" t="s">
        <v>10</v>
      </c>
      <c r="G97" s="86" t="s">
        <v>11</v>
      </c>
      <c r="H97" s="84" t="s">
        <v>12</v>
      </c>
      <c r="I97" s="85" t="s">
        <v>5</v>
      </c>
      <c r="J97" s="86"/>
      <c r="K97" s="86" t="s">
        <v>13</v>
      </c>
      <c r="L97" s="169"/>
      <c r="M97" s="85" t="s">
        <v>14</v>
      </c>
      <c r="N97" s="169"/>
      <c r="O97" s="166"/>
      <c r="P97" s="166"/>
      <c r="AB97" s="110"/>
    </row>
    <row r="98" spans="1:28" ht="18" x14ac:dyDescent="0.35">
      <c r="A98" s="166"/>
      <c r="B98" s="83" t="s">
        <v>15</v>
      </c>
      <c r="C98" s="83"/>
      <c r="D98" s="84" t="s">
        <v>16</v>
      </c>
      <c r="E98" s="84"/>
      <c r="F98" s="85" t="s">
        <v>11</v>
      </c>
      <c r="G98" s="86" t="s">
        <v>17</v>
      </c>
      <c r="H98" s="84" t="s">
        <v>18</v>
      </c>
      <c r="I98" s="85" t="s">
        <v>19</v>
      </c>
      <c r="J98" s="86"/>
      <c r="K98" s="86" t="s">
        <v>20</v>
      </c>
      <c r="L98" s="169"/>
      <c r="M98" s="85" t="s">
        <v>21</v>
      </c>
      <c r="N98" s="169"/>
      <c r="O98" s="166"/>
      <c r="P98" s="166"/>
      <c r="AB98" s="110"/>
    </row>
    <row r="99" spans="1:28" ht="18" x14ac:dyDescent="0.35">
      <c r="A99" s="166"/>
      <c r="B99" s="83" t="s">
        <v>22</v>
      </c>
      <c r="C99" s="83"/>
      <c r="D99" s="84" t="s">
        <v>23</v>
      </c>
      <c r="E99" s="84"/>
      <c r="F99" s="85" t="s">
        <v>24</v>
      </c>
      <c r="G99" s="86" t="s">
        <v>25</v>
      </c>
      <c r="H99" s="84" t="s">
        <v>26</v>
      </c>
      <c r="I99" s="85" t="s">
        <v>27</v>
      </c>
      <c r="J99" s="86"/>
      <c r="K99" s="86" t="s">
        <v>28</v>
      </c>
      <c r="L99" s="169"/>
      <c r="M99" s="85" t="s">
        <v>11</v>
      </c>
      <c r="N99" s="169"/>
      <c r="O99" s="166"/>
      <c r="P99" s="166"/>
      <c r="AB99" s="110"/>
    </row>
    <row r="100" spans="1:28" ht="18" x14ac:dyDescent="0.35">
      <c r="A100" s="166"/>
      <c r="B100" s="83"/>
      <c r="C100" s="83"/>
      <c r="D100" s="87"/>
      <c r="E100" s="87"/>
      <c r="F100" s="85" t="s">
        <v>29</v>
      </c>
      <c r="G100" s="86" t="s">
        <v>30</v>
      </c>
      <c r="H100" s="84" t="s">
        <v>31</v>
      </c>
      <c r="I100" s="85" t="s">
        <v>32</v>
      </c>
      <c r="J100" s="86"/>
      <c r="K100" s="86" t="s">
        <v>33</v>
      </c>
      <c r="L100" s="169"/>
      <c r="M100" s="85" t="s">
        <v>24</v>
      </c>
      <c r="N100" s="169"/>
      <c r="O100" s="166"/>
      <c r="P100" s="166"/>
      <c r="AB100" s="110"/>
    </row>
    <row r="101" spans="1:28" ht="18" x14ac:dyDescent="0.35">
      <c r="A101" s="167"/>
      <c r="B101" s="88"/>
      <c r="C101" s="88"/>
      <c r="D101" s="89"/>
      <c r="E101" s="89"/>
      <c r="F101" s="90"/>
      <c r="G101" s="91"/>
      <c r="H101" s="89"/>
      <c r="I101" s="90"/>
      <c r="J101" s="91"/>
      <c r="K101" s="92" t="s">
        <v>34</v>
      </c>
      <c r="L101" s="170"/>
      <c r="M101" s="93" t="s">
        <v>29</v>
      </c>
      <c r="N101" s="170"/>
      <c r="O101" s="167"/>
      <c r="P101" s="167"/>
      <c r="AB101" s="110"/>
    </row>
    <row r="102" spans="1:28" ht="18" x14ac:dyDescent="0.35">
      <c r="A102" s="94" t="s">
        <v>35</v>
      </c>
      <c r="B102" s="95">
        <v>0</v>
      </c>
      <c r="C102" s="95">
        <v>0</v>
      </c>
      <c r="D102" s="95">
        <v>0</v>
      </c>
      <c r="E102" s="95">
        <v>0</v>
      </c>
      <c r="F102" s="95">
        <v>0</v>
      </c>
      <c r="G102" s="95">
        <v>0</v>
      </c>
      <c r="H102" s="95">
        <v>0</v>
      </c>
      <c r="I102" s="95">
        <v>0</v>
      </c>
      <c r="J102" s="95">
        <v>0</v>
      </c>
      <c r="K102" s="95">
        <v>0</v>
      </c>
      <c r="L102" s="95">
        <v>0</v>
      </c>
      <c r="M102" s="95">
        <v>0</v>
      </c>
      <c r="N102" s="95">
        <v>0</v>
      </c>
      <c r="O102" s="95">
        <v>0</v>
      </c>
      <c r="P102" s="113">
        <f>SUM(B102:O102)</f>
        <v>0</v>
      </c>
      <c r="AB102" s="110"/>
    </row>
    <row r="103" spans="1:28" ht="18" x14ac:dyDescent="0.35">
      <c r="A103" s="94" t="s">
        <v>36</v>
      </c>
      <c r="B103" s="95">
        <v>0</v>
      </c>
      <c r="C103" s="95">
        <v>0</v>
      </c>
      <c r="D103" s="95">
        <v>0</v>
      </c>
      <c r="E103" s="95">
        <v>0</v>
      </c>
      <c r="F103" s="95">
        <v>0</v>
      </c>
      <c r="G103" s="95">
        <v>0</v>
      </c>
      <c r="H103" s="95">
        <v>0</v>
      </c>
      <c r="I103" s="95">
        <v>0</v>
      </c>
      <c r="J103" s="95">
        <v>0</v>
      </c>
      <c r="K103" s="95">
        <v>0</v>
      </c>
      <c r="L103" s="95">
        <v>0</v>
      </c>
      <c r="M103" s="95">
        <v>0</v>
      </c>
      <c r="N103" s="95">
        <v>0</v>
      </c>
      <c r="O103" s="95">
        <v>0</v>
      </c>
      <c r="P103" s="113">
        <f>SUM(B103:O103)</f>
        <v>0</v>
      </c>
      <c r="AB103" s="110"/>
    </row>
    <row r="104" spans="1:28" ht="18" x14ac:dyDescent="0.35">
      <c r="A104" s="94" t="s">
        <v>37</v>
      </c>
      <c r="B104" s="95">
        <v>0</v>
      </c>
      <c r="C104" s="95">
        <v>0</v>
      </c>
      <c r="D104" s="95">
        <v>0</v>
      </c>
      <c r="E104" s="95">
        <v>0</v>
      </c>
      <c r="F104" s="95">
        <v>0</v>
      </c>
      <c r="G104" s="95">
        <v>0</v>
      </c>
      <c r="H104" s="95">
        <v>0</v>
      </c>
      <c r="I104" s="95">
        <v>0</v>
      </c>
      <c r="J104" s="95">
        <v>0</v>
      </c>
      <c r="K104" s="95">
        <v>0</v>
      </c>
      <c r="L104" s="95">
        <v>0</v>
      </c>
      <c r="M104" s="95">
        <v>0</v>
      </c>
      <c r="N104" s="95">
        <v>0</v>
      </c>
      <c r="O104" s="95">
        <v>0</v>
      </c>
      <c r="P104" s="113">
        <f>SUM(B104:O104)</f>
        <v>0</v>
      </c>
      <c r="AB104" s="110"/>
    </row>
    <row r="105" spans="1:28" ht="18" x14ac:dyDescent="0.35">
      <c r="A105" s="94" t="s">
        <v>38</v>
      </c>
      <c r="B105" s="95">
        <v>0</v>
      </c>
      <c r="C105" s="95">
        <v>0</v>
      </c>
      <c r="D105" s="95">
        <v>0</v>
      </c>
      <c r="E105" s="95">
        <v>0</v>
      </c>
      <c r="F105" s="95">
        <v>0</v>
      </c>
      <c r="G105" s="95">
        <v>0</v>
      </c>
      <c r="H105" s="95">
        <v>0</v>
      </c>
      <c r="I105" s="95">
        <v>0</v>
      </c>
      <c r="J105" s="95">
        <v>0</v>
      </c>
      <c r="K105" s="95">
        <v>0</v>
      </c>
      <c r="L105" s="95">
        <v>0</v>
      </c>
      <c r="M105" s="95">
        <v>0</v>
      </c>
      <c r="N105" s="95">
        <v>0</v>
      </c>
      <c r="O105" s="95">
        <v>0</v>
      </c>
      <c r="P105" s="113">
        <f>SUM(B105:O105)</f>
        <v>0</v>
      </c>
      <c r="AB105" s="110"/>
    </row>
    <row r="106" spans="1:28" ht="18" x14ac:dyDescent="0.35">
      <c r="A106" s="94" t="s">
        <v>39</v>
      </c>
      <c r="B106" s="95">
        <v>0</v>
      </c>
      <c r="C106" s="95">
        <v>0</v>
      </c>
      <c r="D106" s="95">
        <v>0</v>
      </c>
      <c r="E106" s="95">
        <v>0</v>
      </c>
      <c r="F106" s="95">
        <v>0</v>
      </c>
      <c r="G106" s="95">
        <v>0</v>
      </c>
      <c r="H106" s="95">
        <v>0</v>
      </c>
      <c r="I106" s="95">
        <v>0</v>
      </c>
      <c r="J106" s="95">
        <v>0</v>
      </c>
      <c r="K106" s="95">
        <v>0</v>
      </c>
      <c r="L106" s="95">
        <v>0</v>
      </c>
      <c r="M106" s="95">
        <v>0</v>
      </c>
      <c r="N106" s="95">
        <v>0</v>
      </c>
      <c r="O106" s="95">
        <v>0</v>
      </c>
      <c r="P106" s="113">
        <f>SUM(B106:O106)</f>
        <v>0</v>
      </c>
      <c r="Q106" s="110">
        <f>ROUND(B106,0)</f>
        <v>0</v>
      </c>
      <c r="R106" s="110" t="e">
        <f>ROUND(#REF!,0)</f>
        <v>#REF!</v>
      </c>
      <c r="S106" s="110">
        <f>ROUND(D106,0)</f>
        <v>0</v>
      </c>
      <c r="T106" s="110" t="e">
        <f>ROUND(#REF!,0)</f>
        <v>#REF!</v>
      </c>
      <c r="U106" s="110">
        <f t="shared" ref="U106:X106" si="16">ROUND(F106,0)</f>
        <v>0</v>
      </c>
      <c r="V106" s="110">
        <f t="shared" si="16"/>
        <v>0</v>
      </c>
      <c r="W106" s="110">
        <f t="shared" si="16"/>
        <v>0</v>
      </c>
      <c r="X106" s="110">
        <f t="shared" si="16"/>
        <v>0</v>
      </c>
      <c r="Y106" s="110" t="e">
        <f>ROUND(#REF!,0)</f>
        <v>#REF!</v>
      </c>
      <c r="Z106" s="110">
        <f t="shared" ref="Z106" si="17">ROUND(K106,0)</f>
        <v>0</v>
      </c>
      <c r="AA106" s="110">
        <f t="shared" ref="AA106" si="18">ROUND(M106,0)</f>
        <v>0</v>
      </c>
      <c r="AB106" s="110">
        <f t="shared" ref="AB106" si="19">ROUND(O106,0)</f>
        <v>0</v>
      </c>
    </row>
    <row r="107" spans="1:28" ht="18" x14ac:dyDescent="0.35">
      <c r="A107" s="98" t="s">
        <v>40</v>
      </c>
      <c r="B107" s="99">
        <f>SUM(B102:B106)</f>
        <v>0</v>
      </c>
      <c r="C107" s="99"/>
      <c r="D107" s="99">
        <f>SUM(D102:D106)</f>
        <v>0</v>
      </c>
      <c r="E107" s="99"/>
      <c r="F107" s="99">
        <f>SUM(F102:F106)</f>
        <v>0</v>
      </c>
      <c r="G107" s="99">
        <f t="shared" ref="G107:I107" si="20">SUM(G102:G106)</f>
        <v>0</v>
      </c>
      <c r="H107" s="99">
        <f t="shared" si="20"/>
        <v>0</v>
      </c>
      <c r="I107" s="99">
        <f t="shared" si="20"/>
        <v>0</v>
      </c>
      <c r="J107" s="99"/>
      <c r="K107" s="99">
        <f>SUM(K102:K106)</f>
        <v>0</v>
      </c>
      <c r="L107" s="99">
        <f>SUM(L102:L106)</f>
        <v>0</v>
      </c>
      <c r="M107" s="99">
        <f>SUM(M102:M106)</f>
        <v>0</v>
      </c>
      <c r="N107" s="99">
        <f t="shared" ref="N107:O107" si="21">SUM(N102:N106)</f>
        <v>0</v>
      </c>
      <c r="O107" s="99">
        <f t="shared" si="21"/>
        <v>0</v>
      </c>
      <c r="P107" s="99">
        <f t="shared" ref="P107" si="22">SUM(B107:O107)</f>
        <v>0</v>
      </c>
      <c r="R107" s="110" t="e">
        <f>SUM(R102:R106)</f>
        <v>#REF!</v>
      </c>
      <c r="T107" s="110">
        <v>310936104.30864924</v>
      </c>
      <c r="AB107" s="110"/>
    </row>
    <row r="108" spans="1:28" ht="18" x14ac:dyDescent="0.35">
      <c r="A108" s="112"/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Q108" s="110">
        <f>P107+P89+P71</f>
        <v>0</v>
      </c>
    </row>
    <row r="109" spans="1:28" ht="18" x14ac:dyDescent="0.35">
      <c r="A109" s="112"/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Q109" s="110">
        <f>Q108-'2do trimestre 2024'!P20</f>
        <v>0</v>
      </c>
    </row>
    <row r="110" spans="1:28" ht="18" x14ac:dyDescent="0.35">
      <c r="A110" s="181" t="s">
        <v>46</v>
      </c>
      <c r="B110" s="181"/>
      <c r="C110" s="181"/>
      <c r="D110" s="181"/>
      <c r="E110" s="181"/>
      <c r="F110" s="181"/>
      <c r="G110" s="181"/>
      <c r="H110" s="181"/>
      <c r="I110" s="181"/>
      <c r="J110" s="181"/>
      <c r="K110" s="181"/>
      <c r="L110" s="181"/>
      <c r="M110" s="181"/>
      <c r="N110" s="114"/>
      <c r="O110" s="114"/>
    </row>
    <row r="111" spans="1:28" ht="18" x14ac:dyDescent="0.35">
      <c r="A111" s="182" t="s">
        <v>1</v>
      </c>
      <c r="B111" s="182"/>
      <c r="C111" s="182"/>
      <c r="D111" s="182"/>
      <c r="E111" s="182"/>
      <c r="F111" s="182"/>
      <c r="G111" s="182"/>
      <c r="H111" s="182"/>
      <c r="I111" s="182"/>
      <c r="J111" s="182"/>
      <c r="K111" s="182"/>
      <c r="L111" s="182"/>
      <c r="M111" s="182"/>
    </row>
    <row r="112" spans="1:28" ht="18.75" thickBot="1" x14ac:dyDescent="0.4">
      <c r="A112" s="183" t="s">
        <v>118</v>
      </c>
      <c r="B112" s="183"/>
      <c r="C112" s="183"/>
      <c r="D112" s="183"/>
      <c r="E112" s="183"/>
      <c r="F112" s="183"/>
      <c r="G112" s="183"/>
      <c r="H112" s="183"/>
      <c r="I112" s="183"/>
      <c r="J112" s="183"/>
      <c r="K112" s="183"/>
      <c r="L112" s="183"/>
      <c r="M112" s="183"/>
      <c r="N112" s="115"/>
      <c r="O112" s="115"/>
    </row>
    <row r="113" spans="1:28" ht="18.75" thickTop="1" x14ac:dyDescent="0.35">
      <c r="A113" s="112"/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</row>
    <row r="114" spans="1:28" ht="18" customHeight="1" x14ac:dyDescent="0.35">
      <c r="A114" s="165" t="s">
        <v>47</v>
      </c>
      <c r="B114" s="79"/>
      <c r="C114" s="79"/>
      <c r="D114" s="80"/>
      <c r="E114" s="80"/>
      <c r="F114" s="81"/>
      <c r="G114" s="82" t="s">
        <v>3</v>
      </c>
      <c r="H114" s="80" t="s">
        <v>3</v>
      </c>
      <c r="I114" s="81"/>
      <c r="J114" s="82"/>
      <c r="K114" s="82" t="s">
        <v>4</v>
      </c>
      <c r="L114" s="168" t="s">
        <v>104</v>
      </c>
      <c r="M114" s="81" t="s">
        <v>5</v>
      </c>
      <c r="N114" s="168" t="s">
        <v>70</v>
      </c>
      <c r="O114" s="165" t="s">
        <v>100</v>
      </c>
      <c r="P114" s="165" t="s">
        <v>7</v>
      </c>
      <c r="AB114" s="110"/>
    </row>
    <row r="115" spans="1:28" ht="18" x14ac:dyDescent="0.35">
      <c r="A115" s="166"/>
      <c r="B115" s="83" t="s">
        <v>8</v>
      </c>
      <c r="C115" s="83" t="s">
        <v>73</v>
      </c>
      <c r="D115" s="84" t="s">
        <v>9</v>
      </c>
      <c r="E115" s="84" t="s">
        <v>73</v>
      </c>
      <c r="F115" s="85" t="s">
        <v>10</v>
      </c>
      <c r="G115" s="86" t="s">
        <v>11</v>
      </c>
      <c r="H115" s="84" t="s">
        <v>12</v>
      </c>
      <c r="I115" s="85" t="s">
        <v>5</v>
      </c>
      <c r="J115" s="86" t="s">
        <v>73</v>
      </c>
      <c r="K115" s="86" t="s">
        <v>13</v>
      </c>
      <c r="L115" s="169"/>
      <c r="M115" s="85" t="s">
        <v>14</v>
      </c>
      <c r="N115" s="169"/>
      <c r="O115" s="166"/>
      <c r="P115" s="166"/>
      <c r="AB115" s="110"/>
    </row>
    <row r="116" spans="1:28" ht="18" x14ac:dyDescent="0.35">
      <c r="A116" s="166"/>
      <c r="B116" s="83" t="s">
        <v>15</v>
      </c>
      <c r="C116" s="83" t="s">
        <v>8</v>
      </c>
      <c r="D116" s="84" t="s">
        <v>16</v>
      </c>
      <c r="E116" s="84" t="s">
        <v>9</v>
      </c>
      <c r="F116" s="85" t="s">
        <v>11</v>
      </c>
      <c r="G116" s="86" t="s">
        <v>17</v>
      </c>
      <c r="H116" s="84" t="s">
        <v>18</v>
      </c>
      <c r="I116" s="85" t="s">
        <v>19</v>
      </c>
      <c r="J116" s="86" t="s">
        <v>5</v>
      </c>
      <c r="K116" s="86" t="s">
        <v>20</v>
      </c>
      <c r="L116" s="169"/>
      <c r="M116" s="85" t="s">
        <v>21</v>
      </c>
      <c r="N116" s="169"/>
      <c r="O116" s="166"/>
      <c r="P116" s="166"/>
      <c r="AB116" s="110"/>
    </row>
    <row r="117" spans="1:28" ht="18" x14ac:dyDescent="0.35">
      <c r="A117" s="166"/>
      <c r="B117" s="83" t="s">
        <v>22</v>
      </c>
      <c r="C117" s="83" t="s">
        <v>15</v>
      </c>
      <c r="D117" s="84" t="s">
        <v>23</v>
      </c>
      <c r="E117" s="84" t="s">
        <v>16</v>
      </c>
      <c r="F117" s="85" t="s">
        <v>24</v>
      </c>
      <c r="G117" s="86" t="s">
        <v>25</v>
      </c>
      <c r="H117" s="84" t="s">
        <v>26</v>
      </c>
      <c r="I117" s="85" t="s">
        <v>27</v>
      </c>
      <c r="J117" s="86" t="s">
        <v>19</v>
      </c>
      <c r="K117" s="86" t="s">
        <v>28</v>
      </c>
      <c r="L117" s="169"/>
      <c r="M117" s="85" t="s">
        <v>11</v>
      </c>
      <c r="N117" s="169"/>
      <c r="O117" s="166"/>
      <c r="P117" s="166"/>
      <c r="AB117" s="110"/>
    </row>
    <row r="118" spans="1:28" ht="18" x14ac:dyDescent="0.35">
      <c r="A118" s="166"/>
      <c r="B118" s="83"/>
      <c r="C118" s="83" t="s">
        <v>22</v>
      </c>
      <c r="D118" s="87"/>
      <c r="E118" s="84" t="s">
        <v>23</v>
      </c>
      <c r="F118" s="85" t="s">
        <v>29</v>
      </c>
      <c r="G118" s="86" t="s">
        <v>30</v>
      </c>
      <c r="H118" s="84" t="s">
        <v>31</v>
      </c>
      <c r="I118" s="85" t="s">
        <v>32</v>
      </c>
      <c r="J118" s="86" t="s">
        <v>27</v>
      </c>
      <c r="K118" s="86" t="s">
        <v>33</v>
      </c>
      <c r="L118" s="169"/>
      <c r="M118" s="85" t="s">
        <v>24</v>
      </c>
      <c r="N118" s="169"/>
      <c r="O118" s="166"/>
      <c r="P118" s="166"/>
      <c r="AB118" s="110"/>
    </row>
    <row r="119" spans="1:28" ht="18" x14ac:dyDescent="0.35">
      <c r="A119" s="167"/>
      <c r="B119" s="88"/>
      <c r="C119" s="88"/>
      <c r="D119" s="89"/>
      <c r="E119" s="154"/>
      <c r="F119" s="90"/>
      <c r="G119" s="91"/>
      <c r="H119" s="89"/>
      <c r="I119" s="90"/>
      <c r="J119" s="91" t="s">
        <v>32</v>
      </c>
      <c r="K119" s="92" t="s">
        <v>34</v>
      </c>
      <c r="L119" s="170"/>
      <c r="M119" s="93" t="s">
        <v>29</v>
      </c>
      <c r="N119" s="170"/>
      <c r="O119" s="167"/>
      <c r="P119" s="167"/>
      <c r="AB119" s="110"/>
    </row>
    <row r="120" spans="1:28" ht="18" x14ac:dyDescent="0.35">
      <c r="A120" s="94" t="s">
        <v>48</v>
      </c>
      <c r="B120" s="95">
        <v>0</v>
      </c>
      <c r="C120" s="95">
        <v>0</v>
      </c>
      <c r="D120" s="95">
        <v>0</v>
      </c>
      <c r="E120" s="95">
        <v>0</v>
      </c>
      <c r="F120" s="95">
        <v>0</v>
      </c>
      <c r="G120" s="95">
        <v>0</v>
      </c>
      <c r="H120" s="95">
        <v>0</v>
      </c>
      <c r="I120" s="95">
        <v>0</v>
      </c>
      <c r="J120" s="95">
        <v>0</v>
      </c>
      <c r="K120" s="95">
        <v>0</v>
      </c>
      <c r="L120" s="95">
        <v>0</v>
      </c>
      <c r="M120" s="95">
        <v>0</v>
      </c>
      <c r="N120" s="95">
        <v>0</v>
      </c>
      <c r="O120" s="95">
        <v>0</v>
      </c>
      <c r="P120" s="113">
        <f t="shared" ref="P120:P125" si="23">SUM(B120:O120)</f>
        <v>0</v>
      </c>
      <c r="AB120" s="110"/>
    </row>
    <row r="121" spans="1:28" ht="18" x14ac:dyDescent="0.35">
      <c r="A121" s="94" t="s">
        <v>49</v>
      </c>
      <c r="B121" s="95">
        <v>0</v>
      </c>
      <c r="C121" s="95">
        <v>0</v>
      </c>
      <c r="D121" s="95">
        <v>0</v>
      </c>
      <c r="E121" s="95">
        <v>0</v>
      </c>
      <c r="F121" s="95">
        <v>0</v>
      </c>
      <c r="G121" s="95">
        <v>0</v>
      </c>
      <c r="H121" s="95">
        <v>0</v>
      </c>
      <c r="I121" s="95">
        <v>0</v>
      </c>
      <c r="J121" s="95">
        <v>0</v>
      </c>
      <c r="K121" s="95">
        <v>0</v>
      </c>
      <c r="L121" s="95">
        <v>0</v>
      </c>
      <c r="M121" s="95">
        <v>0</v>
      </c>
      <c r="N121" s="95">
        <v>0</v>
      </c>
      <c r="O121" s="95">
        <v>0</v>
      </c>
      <c r="P121" s="113">
        <f t="shared" si="23"/>
        <v>0</v>
      </c>
      <c r="AB121" s="110"/>
    </row>
    <row r="122" spans="1:28" ht="18" x14ac:dyDescent="0.35">
      <c r="A122" s="94" t="s">
        <v>50</v>
      </c>
      <c r="B122" s="95">
        <v>0</v>
      </c>
      <c r="C122" s="95">
        <v>0</v>
      </c>
      <c r="D122" s="95">
        <v>0</v>
      </c>
      <c r="E122" s="95">
        <v>0</v>
      </c>
      <c r="F122" s="95">
        <v>0</v>
      </c>
      <c r="G122" s="95">
        <v>0</v>
      </c>
      <c r="H122" s="95">
        <v>0</v>
      </c>
      <c r="I122" s="95">
        <v>0</v>
      </c>
      <c r="J122" s="95">
        <v>0</v>
      </c>
      <c r="K122" s="95">
        <v>0</v>
      </c>
      <c r="L122" s="95">
        <v>0</v>
      </c>
      <c r="M122" s="95">
        <v>0</v>
      </c>
      <c r="N122" s="95">
        <v>0</v>
      </c>
      <c r="O122" s="95">
        <v>0</v>
      </c>
      <c r="P122" s="113">
        <f t="shared" si="23"/>
        <v>0</v>
      </c>
      <c r="AB122" s="110"/>
    </row>
    <row r="123" spans="1:28" ht="18" x14ac:dyDescent="0.35">
      <c r="A123" s="94" t="s">
        <v>51</v>
      </c>
      <c r="B123" s="95">
        <v>0</v>
      </c>
      <c r="C123" s="95">
        <v>0</v>
      </c>
      <c r="D123" s="95">
        <v>0</v>
      </c>
      <c r="E123" s="95">
        <v>0</v>
      </c>
      <c r="F123" s="95">
        <v>0</v>
      </c>
      <c r="G123" s="95">
        <v>0</v>
      </c>
      <c r="H123" s="95">
        <v>0</v>
      </c>
      <c r="I123" s="95">
        <v>0</v>
      </c>
      <c r="J123" s="95">
        <v>0</v>
      </c>
      <c r="K123" s="95">
        <v>0</v>
      </c>
      <c r="L123" s="95">
        <v>0</v>
      </c>
      <c r="M123" s="95">
        <v>0</v>
      </c>
      <c r="N123" s="95">
        <v>0</v>
      </c>
      <c r="O123" s="95">
        <v>0</v>
      </c>
      <c r="P123" s="113">
        <f t="shared" si="23"/>
        <v>0</v>
      </c>
      <c r="AB123" s="110"/>
    </row>
    <row r="124" spans="1:28" ht="18" x14ac:dyDescent="0.35">
      <c r="A124" s="94" t="s">
        <v>52</v>
      </c>
      <c r="B124" s="95">
        <v>0</v>
      </c>
      <c r="C124" s="95">
        <v>0</v>
      </c>
      <c r="D124" s="95">
        <v>0</v>
      </c>
      <c r="E124" s="95">
        <v>0</v>
      </c>
      <c r="F124" s="95">
        <v>0</v>
      </c>
      <c r="G124" s="95">
        <v>0</v>
      </c>
      <c r="H124" s="95">
        <v>0</v>
      </c>
      <c r="I124" s="95">
        <v>0</v>
      </c>
      <c r="J124" s="95">
        <v>0</v>
      </c>
      <c r="K124" s="95">
        <v>0</v>
      </c>
      <c r="L124" s="95">
        <v>0</v>
      </c>
      <c r="M124" s="95">
        <v>0</v>
      </c>
      <c r="N124" s="95">
        <v>0</v>
      </c>
      <c r="O124" s="95">
        <v>0</v>
      </c>
      <c r="P124" s="113">
        <f t="shared" si="23"/>
        <v>0</v>
      </c>
      <c r="AB124" s="110"/>
    </row>
    <row r="125" spans="1:28" ht="18" x14ac:dyDescent="0.35">
      <c r="A125" s="98" t="s">
        <v>7</v>
      </c>
      <c r="B125" s="99">
        <f>SUM(B120:B124)</f>
        <v>0</v>
      </c>
      <c r="C125" s="99">
        <f t="shared" ref="C125:M125" si="24">SUM(C120:C124)</f>
        <v>0</v>
      </c>
      <c r="D125" s="99">
        <f t="shared" si="24"/>
        <v>0</v>
      </c>
      <c r="E125" s="99">
        <f t="shared" si="24"/>
        <v>0</v>
      </c>
      <c r="F125" s="99">
        <f t="shared" si="24"/>
        <v>0</v>
      </c>
      <c r="G125" s="99">
        <f t="shared" si="24"/>
        <v>0</v>
      </c>
      <c r="H125" s="99">
        <f t="shared" si="24"/>
        <v>0</v>
      </c>
      <c r="I125" s="99">
        <f t="shared" si="24"/>
        <v>0</v>
      </c>
      <c r="J125" s="99">
        <f t="shared" si="24"/>
        <v>0</v>
      </c>
      <c r="K125" s="99">
        <f t="shared" si="24"/>
        <v>0</v>
      </c>
      <c r="L125" s="99">
        <f t="shared" si="24"/>
        <v>0</v>
      </c>
      <c r="M125" s="99">
        <f t="shared" si="24"/>
        <v>0</v>
      </c>
      <c r="N125" s="99">
        <f t="shared" ref="N125" si="25">SUM(N120:N124)</f>
        <v>0</v>
      </c>
      <c r="O125" s="99">
        <f t="shared" ref="O125" si="26">SUM(O120:O124)</f>
        <v>0</v>
      </c>
      <c r="P125" s="99">
        <f t="shared" si="23"/>
        <v>0</v>
      </c>
      <c r="AB125" s="110"/>
    </row>
    <row r="126" spans="1:28" ht="18" x14ac:dyDescent="0.35">
      <c r="A126" s="112"/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</row>
    <row r="127" spans="1:28" ht="18" x14ac:dyDescent="0.35">
      <c r="A127" s="112"/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</row>
    <row r="128" spans="1:28" ht="18" x14ac:dyDescent="0.35">
      <c r="A128" s="181" t="s">
        <v>46</v>
      </c>
      <c r="B128" s="181"/>
      <c r="C128" s="181"/>
      <c r="D128" s="181"/>
      <c r="E128" s="181"/>
      <c r="F128" s="181"/>
      <c r="G128" s="181"/>
      <c r="H128" s="181"/>
      <c r="I128" s="181"/>
      <c r="J128" s="181"/>
      <c r="K128" s="181"/>
      <c r="L128" s="181"/>
      <c r="M128" s="181"/>
      <c r="N128" s="114"/>
      <c r="O128" s="114"/>
    </row>
    <row r="129" spans="1:28" ht="18" x14ac:dyDescent="0.35">
      <c r="A129" s="182" t="s">
        <v>1</v>
      </c>
      <c r="B129" s="182"/>
      <c r="C129" s="182"/>
      <c r="D129" s="182"/>
      <c r="E129" s="182"/>
      <c r="F129" s="182"/>
      <c r="G129" s="182"/>
      <c r="H129" s="182"/>
      <c r="I129" s="182"/>
      <c r="J129" s="182"/>
      <c r="K129" s="182"/>
      <c r="L129" s="182"/>
      <c r="M129" s="182"/>
    </row>
    <row r="130" spans="1:28" ht="18.75" thickBot="1" x14ac:dyDescent="0.4">
      <c r="A130" s="183" t="s">
        <v>119</v>
      </c>
      <c r="B130" s="183"/>
      <c r="C130" s="183"/>
      <c r="D130" s="183"/>
      <c r="E130" s="183"/>
      <c r="F130" s="183"/>
      <c r="G130" s="183"/>
      <c r="H130" s="183"/>
      <c r="I130" s="183"/>
      <c r="J130" s="183"/>
      <c r="K130" s="183"/>
      <c r="L130" s="183"/>
      <c r="M130" s="183"/>
      <c r="N130" s="115"/>
      <c r="O130" s="115"/>
    </row>
    <row r="131" spans="1:28" ht="18.75" thickTop="1" x14ac:dyDescent="0.35">
      <c r="A131" s="112"/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</row>
    <row r="132" spans="1:28" ht="15" customHeight="1" x14ac:dyDescent="0.35">
      <c r="A132" s="165" t="s">
        <v>47</v>
      </c>
      <c r="B132" s="79"/>
      <c r="C132" s="79"/>
      <c r="D132" s="80"/>
      <c r="E132" s="80"/>
      <c r="F132" s="81"/>
      <c r="G132" s="82" t="s">
        <v>3</v>
      </c>
      <c r="H132" s="80" t="s">
        <v>3</v>
      </c>
      <c r="I132" s="81"/>
      <c r="J132" s="82"/>
      <c r="K132" s="82" t="s">
        <v>4</v>
      </c>
      <c r="L132" s="168" t="s">
        <v>101</v>
      </c>
      <c r="M132" s="81" t="s">
        <v>5</v>
      </c>
      <c r="N132" s="168" t="s">
        <v>70</v>
      </c>
      <c r="O132" s="165" t="s">
        <v>102</v>
      </c>
      <c r="P132" s="165" t="s">
        <v>7</v>
      </c>
      <c r="AB132" s="110"/>
    </row>
    <row r="133" spans="1:28" ht="18" x14ac:dyDescent="0.35">
      <c r="A133" s="166"/>
      <c r="B133" s="83" t="s">
        <v>8</v>
      </c>
      <c r="C133" s="83" t="s">
        <v>73</v>
      </c>
      <c r="D133" s="84" t="s">
        <v>9</v>
      </c>
      <c r="E133" s="84" t="s">
        <v>73</v>
      </c>
      <c r="F133" s="85" t="s">
        <v>10</v>
      </c>
      <c r="G133" s="86" t="s">
        <v>11</v>
      </c>
      <c r="H133" s="84" t="s">
        <v>12</v>
      </c>
      <c r="I133" s="85" t="s">
        <v>5</v>
      </c>
      <c r="J133" s="86" t="s">
        <v>73</v>
      </c>
      <c r="K133" s="86" t="s">
        <v>13</v>
      </c>
      <c r="L133" s="169"/>
      <c r="M133" s="85" t="s">
        <v>14</v>
      </c>
      <c r="N133" s="169"/>
      <c r="O133" s="166"/>
      <c r="P133" s="166"/>
      <c r="AB133" s="110"/>
    </row>
    <row r="134" spans="1:28" ht="18" x14ac:dyDescent="0.35">
      <c r="A134" s="166"/>
      <c r="B134" s="83" t="s">
        <v>15</v>
      </c>
      <c r="C134" s="83" t="s">
        <v>8</v>
      </c>
      <c r="D134" s="84" t="s">
        <v>16</v>
      </c>
      <c r="E134" s="84" t="s">
        <v>9</v>
      </c>
      <c r="F134" s="85" t="s">
        <v>11</v>
      </c>
      <c r="G134" s="86" t="s">
        <v>17</v>
      </c>
      <c r="H134" s="84" t="s">
        <v>18</v>
      </c>
      <c r="I134" s="85" t="s">
        <v>19</v>
      </c>
      <c r="J134" s="86" t="s">
        <v>5</v>
      </c>
      <c r="K134" s="86" t="s">
        <v>20</v>
      </c>
      <c r="L134" s="169"/>
      <c r="M134" s="85" t="s">
        <v>21</v>
      </c>
      <c r="N134" s="169"/>
      <c r="O134" s="166"/>
      <c r="P134" s="166"/>
      <c r="AB134" s="110"/>
    </row>
    <row r="135" spans="1:28" ht="18" x14ac:dyDescent="0.35">
      <c r="A135" s="166"/>
      <c r="B135" s="83" t="s">
        <v>22</v>
      </c>
      <c r="C135" s="83" t="s">
        <v>15</v>
      </c>
      <c r="D135" s="84" t="s">
        <v>23</v>
      </c>
      <c r="E135" s="84" t="s">
        <v>16</v>
      </c>
      <c r="F135" s="85" t="s">
        <v>24</v>
      </c>
      <c r="G135" s="86" t="s">
        <v>25</v>
      </c>
      <c r="H135" s="84" t="s">
        <v>26</v>
      </c>
      <c r="I135" s="85" t="s">
        <v>27</v>
      </c>
      <c r="J135" s="86" t="s">
        <v>19</v>
      </c>
      <c r="K135" s="86" t="s">
        <v>28</v>
      </c>
      <c r="L135" s="169"/>
      <c r="M135" s="85" t="s">
        <v>11</v>
      </c>
      <c r="N135" s="169"/>
      <c r="O135" s="166"/>
      <c r="P135" s="166"/>
      <c r="AB135" s="110"/>
    </row>
    <row r="136" spans="1:28" ht="18" x14ac:dyDescent="0.35">
      <c r="A136" s="166"/>
      <c r="B136" s="83"/>
      <c r="C136" s="83" t="s">
        <v>22</v>
      </c>
      <c r="D136" s="87"/>
      <c r="E136" s="84" t="s">
        <v>23</v>
      </c>
      <c r="F136" s="85" t="s">
        <v>29</v>
      </c>
      <c r="G136" s="86" t="s">
        <v>30</v>
      </c>
      <c r="H136" s="84" t="s">
        <v>31</v>
      </c>
      <c r="I136" s="85" t="s">
        <v>32</v>
      </c>
      <c r="J136" s="86" t="s">
        <v>27</v>
      </c>
      <c r="K136" s="86" t="s">
        <v>33</v>
      </c>
      <c r="L136" s="169"/>
      <c r="M136" s="85" t="s">
        <v>24</v>
      </c>
      <c r="N136" s="169"/>
      <c r="O136" s="166"/>
      <c r="P136" s="166"/>
      <c r="AB136" s="110"/>
    </row>
    <row r="137" spans="1:28" ht="18" x14ac:dyDescent="0.35">
      <c r="A137" s="167"/>
      <c r="B137" s="88"/>
      <c r="C137" s="88"/>
      <c r="D137" s="89"/>
      <c r="E137" s="154"/>
      <c r="F137" s="90"/>
      <c r="G137" s="91"/>
      <c r="H137" s="89"/>
      <c r="I137" s="90"/>
      <c r="J137" s="91" t="s">
        <v>32</v>
      </c>
      <c r="K137" s="92" t="s">
        <v>34</v>
      </c>
      <c r="L137" s="170"/>
      <c r="M137" s="93" t="s">
        <v>29</v>
      </c>
      <c r="N137" s="170"/>
      <c r="O137" s="167"/>
      <c r="P137" s="167"/>
      <c r="AB137" s="110"/>
    </row>
    <row r="138" spans="1:28" ht="18" x14ac:dyDescent="0.35">
      <c r="A138" s="94" t="s">
        <v>48</v>
      </c>
      <c r="B138" s="95">
        <v>0</v>
      </c>
      <c r="C138" s="95">
        <v>0</v>
      </c>
      <c r="D138" s="95">
        <v>0</v>
      </c>
      <c r="E138" s="95">
        <v>0</v>
      </c>
      <c r="F138" s="95">
        <v>0</v>
      </c>
      <c r="G138" s="95">
        <v>0</v>
      </c>
      <c r="H138" s="95">
        <v>0</v>
      </c>
      <c r="I138" s="95">
        <v>0</v>
      </c>
      <c r="J138" s="95">
        <v>0</v>
      </c>
      <c r="K138" s="95">
        <v>0</v>
      </c>
      <c r="L138" s="95">
        <v>0</v>
      </c>
      <c r="M138" s="95">
        <v>0</v>
      </c>
      <c r="N138" s="95">
        <v>0</v>
      </c>
      <c r="O138" s="95">
        <v>0</v>
      </c>
      <c r="P138" s="113">
        <f t="shared" ref="P138:P142" si="27">SUM(B138:O138)</f>
        <v>0</v>
      </c>
      <c r="AB138" s="110"/>
    </row>
    <row r="139" spans="1:28" ht="18" x14ac:dyDescent="0.35">
      <c r="A139" s="94" t="s">
        <v>49</v>
      </c>
      <c r="B139" s="95">
        <v>0</v>
      </c>
      <c r="C139" s="95">
        <v>0</v>
      </c>
      <c r="D139" s="95">
        <v>0</v>
      </c>
      <c r="E139" s="95">
        <v>0</v>
      </c>
      <c r="F139" s="95">
        <v>0</v>
      </c>
      <c r="G139" s="95">
        <v>0</v>
      </c>
      <c r="H139" s="95">
        <v>0</v>
      </c>
      <c r="I139" s="95">
        <v>0</v>
      </c>
      <c r="J139" s="95">
        <v>0</v>
      </c>
      <c r="K139" s="95">
        <v>0</v>
      </c>
      <c r="L139" s="95">
        <v>0</v>
      </c>
      <c r="M139" s="95">
        <v>0</v>
      </c>
      <c r="N139" s="95">
        <v>0</v>
      </c>
      <c r="O139" s="95">
        <v>0</v>
      </c>
      <c r="P139" s="113">
        <f t="shared" si="27"/>
        <v>0</v>
      </c>
      <c r="AB139" s="110"/>
    </row>
    <row r="140" spans="1:28" ht="18" x14ac:dyDescent="0.35">
      <c r="A140" s="94" t="s">
        <v>50</v>
      </c>
      <c r="B140" s="95">
        <v>0</v>
      </c>
      <c r="C140" s="95">
        <v>0</v>
      </c>
      <c r="D140" s="95">
        <v>0</v>
      </c>
      <c r="E140" s="95">
        <v>0</v>
      </c>
      <c r="F140" s="95">
        <v>0</v>
      </c>
      <c r="G140" s="95">
        <v>0</v>
      </c>
      <c r="H140" s="95">
        <v>0</v>
      </c>
      <c r="I140" s="95">
        <v>0</v>
      </c>
      <c r="J140" s="95">
        <v>0</v>
      </c>
      <c r="K140" s="95">
        <v>0</v>
      </c>
      <c r="L140" s="95">
        <v>0</v>
      </c>
      <c r="M140" s="95">
        <v>0</v>
      </c>
      <c r="N140" s="95">
        <v>0</v>
      </c>
      <c r="O140" s="95">
        <v>0</v>
      </c>
      <c r="P140" s="113">
        <f t="shared" si="27"/>
        <v>0</v>
      </c>
      <c r="AB140" s="110"/>
    </row>
    <row r="141" spans="1:28" ht="18" x14ac:dyDescent="0.35">
      <c r="A141" s="94" t="s">
        <v>51</v>
      </c>
      <c r="B141" s="95">
        <v>0</v>
      </c>
      <c r="C141" s="95">
        <v>0</v>
      </c>
      <c r="D141" s="95">
        <v>0</v>
      </c>
      <c r="E141" s="95">
        <v>0</v>
      </c>
      <c r="F141" s="95">
        <v>0</v>
      </c>
      <c r="G141" s="95">
        <v>0</v>
      </c>
      <c r="H141" s="95">
        <v>0</v>
      </c>
      <c r="I141" s="95">
        <v>0</v>
      </c>
      <c r="J141" s="95">
        <v>0</v>
      </c>
      <c r="K141" s="95">
        <v>0</v>
      </c>
      <c r="L141" s="95">
        <v>0</v>
      </c>
      <c r="M141" s="95">
        <v>0</v>
      </c>
      <c r="N141" s="95">
        <v>0</v>
      </c>
      <c r="O141" s="95">
        <v>0</v>
      </c>
      <c r="P141" s="113">
        <f t="shared" si="27"/>
        <v>0</v>
      </c>
      <c r="AB141" s="110"/>
    </row>
    <row r="142" spans="1:28" ht="18" x14ac:dyDescent="0.35">
      <c r="A142" s="94" t="s">
        <v>52</v>
      </c>
      <c r="B142" s="95">
        <v>0</v>
      </c>
      <c r="C142" s="95">
        <v>0</v>
      </c>
      <c r="D142" s="95">
        <v>0</v>
      </c>
      <c r="E142" s="95">
        <v>0</v>
      </c>
      <c r="F142" s="95">
        <v>0</v>
      </c>
      <c r="G142" s="95">
        <v>0</v>
      </c>
      <c r="H142" s="95">
        <v>0</v>
      </c>
      <c r="I142" s="95">
        <v>0</v>
      </c>
      <c r="J142" s="95">
        <v>0</v>
      </c>
      <c r="K142" s="95">
        <v>0</v>
      </c>
      <c r="L142" s="95">
        <v>0</v>
      </c>
      <c r="M142" s="95">
        <v>0</v>
      </c>
      <c r="N142" s="95">
        <v>0</v>
      </c>
      <c r="O142" s="95">
        <v>0</v>
      </c>
      <c r="P142" s="113">
        <f t="shared" si="27"/>
        <v>0</v>
      </c>
      <c r="AB142" s="110"/>
    </row>
    <row r="143" spans="1:28" ht="14.25" customHeight="1" x14ac:dyDescent="0.35">
      <c r="A143" s="98" t="s">
        <v>7</v>
      </c>
      <c r="B143" s="99">
        <f>SUM(B138:B142)</f>
        <v>0</v>
      </c>
      <c r="C143" s="99">
        <f>SUM(C138:C142)</f>
        <v>0</v>
      </c>
      <c r="D143" s="99">
        <f>SUM(D138:D142)</f>
        <v>0</v>
      </c>
      <c r="E143" s="99">
        <f>SUM(E138:E142)</f>
        <v>0</v>
      </c>
      <c r="F143" s="99">
        <f t="shared" ref="F143:O143" si="28">SUM(F138:F142)</f>
        <v>0</v>
      </c>
      <c r="G143" s="99">
        <f t="shared" si="28"/>
        <v>0</v>
      </c>
      <c r="H143" s="99">
        <f t="shared" si="28"/>
        <v>0</v>
      </c>
      <c r="I143" s="99">
        <f t="shared" si="28"/>
        <v>0</v>
      </c>
      <c r="J143" s="99">
        <f>SUM(J138:J142)</f>
        <v>0</v>
      </c>
      <c r="K143" s="99">
        <f t="shared" si="28"/>
        <v>0</v>
      </c>
      <c r="L143" s="99">
        <f t="shared" si="28"/>
        <v>0</v>
      </c>
      <c r="M143" s="99">
        <f t="shared" si="28"/>
        <v>0</v>
      </c>
      <c r="N143" s="99">
        <f t="shared" ref="N143" si="29">SUM(N138:N142)</f>
        <v>0</v>
      </c>
      <c r="O143" s="99">
        <f t="shared" si="28"/>
        <v>0</v>
      </c>
      <c r="P143" s="99">
        <f t="shared" ref="P143" si="30">SUM(B143:O143)</f>
        <v>0</v>
      </c>
      <c r="AB143" s="110"/>
    </row>
    <row r="144" spans="1:28" ht="18" x14ac:dyDescent="0.35">
      <c r="A144" s="112"/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</row>
    <row r="145" spans="1:28" ht="18" x14ac:dyDescent="0.35">
      <c r="A145" s="112"/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</row>
    <row r="146" spans="1:28" ht="18" x14ac:dyDescent="0.35">
      <c r="A146" s="181" t="s">
        <v>46</v>
      </c>
      <c r="B146" s="181"/>
      <c r="C146" s="181"/>
      <c r="D146" s="181"/>
      <c r="E146" s="181"/>
      <c r="F146" s="181"/>
      <c r="G146" s="181"/>
      <c r="H146" s="181"/>
      <c r="I146" s="181"/>
      <c r="J146" s="181"/>
      <c r="K146" s="181"/>
      <c r="L146" s="181"/>
      <c r="M146" s="181"/>
      <c r="N146" s="114"/>
      <c r="O146" s="114"/>
    </row>
    <row r="147" spans="1:28" ht="18" x14ac:dyDescent="0.35">
      <c r="A147" s="182" t="s">
        <v>1</v>
      </c>
      <c r="B147" s="182"/>
      <c r="C147" s="182"/>
      <c r="D147" s="182"/>
      <c r="E147" s="182"/>
      <c r="F147" s="182"/>
      <c r="G147" s="182"/>
      <c r="H147" s="182"/>
      <c r="I147" s="182"/>
      <c r="J147" s="182"/>
      <c r="K147" s="182"/>
      <c r="L147" s="182"/>
      <c r="M147" s="182"/>
    </row>
    <row r="148" spans="1:28" ht="18.75" thickBot="1" x14ac:dyDescent="0.4">
      <c r="A148" s="183" t="s">
        <v>120</v>
      </c>
      <c r="B148" s="183"/>
      <c r="C148" s="183"/>
      <c r="D148" s="183"/>
      <c r="E148" s="183"/>
      <c r="F148" s="183"/>
      <c r="G148" s="183"/>
      <c r="H148" s="183"/>
      <c r="I148" s="183"/>
      <c r="J148" s="183"/>
      <c r="K148" s="183"/>
      <c r="L148" s="183"/>
      <c r="M148" s="183"/>
      <c r="N148" s="115"/>
      <c r="O148" s="115"/>
    </row>
    <row r="149" spans="1:28" ht="18.75" thickTop="1" x14ac:dyDescent="0.35">
      <c r="A149" s="112"/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</row>
    <row r="150" spans="1:28" ht="18" x14ac:dyDescent="0.35">
      <c r="A150" s="165" t="s">
        <v>47</v>
      </c>
      <c r="B150" s="79"/>
      <c r="C150" s="79"/>
      <c r="D150" s="80"/>
      <c r="E150" s="80"/>
      <c r="F150" s="81"/>
      <c r="G150" s="82" t="s">
        <v>3</v>
      </c>
      <c r="H150" s="80" t="s">
        <v>3</v>
      </c>
      <c r="I150" s="81"/>
      <c r="J150" s="82"/>
      <c r="K150" s="82" t="s">
        <v>4</v>
      </c>
      <c r="L150" s="168" t="s">
        <v>101</v>
      </c>
      <c r="M150" s="81" t="s">
        <v>5</v>
      </c>
      <c r="N150" s="168" t="s">
        <v>70</v>
      </c>
      <c r="O150" s="165" t="s">
        <v>103</v>
      </c>
      <c r="P150" s="165" t="s">
        <v>7</v>
      </c>
      <c r="AB150" s="110"/>
    </row>
    <row r="151" spans="1:28" ht="18" x14ac:dyDescent="0.35">
      <c r="A151" s="166"/>
      <c r="B151" s="83" t="s">
        <v>8</v>
      </c>
      <c r="C151" s="83" t="s">
        <v>73</v>
      </c>
      <c r="D151" s="84" t="s">
        <v>9</v>
      </c>
      <c r="E151" s="84" t="s">
        <v>73</v>
      </c>
      <c r="F151" s="85" t="s">
        <v>10</v>
      </c>
      <c r="G151" s="86" t="s">
        <v>11</v>
      </c>
      <c r="H151" s="84" t="s">
        <v>12</v>
      </c>
      <c r="I151" s="85" t="s">
        <v>5</v>
      </c>
      <c r="J151" s="86" t="s">
        <v>73</v>
      </c>
      <c r="K151" s="86" t="s">
        <v>13</v>
      </c>
      <c r="L151" s="169"/>
      <c r="M151" s="85" t="s">
        <v>14</v>
      </c>
      <c r="N151" s="169"/>
      <c r="O151" s="166"/>
      <c r="P151" s="166"/>
      <c r="AB151" s="110"/>
    </row>
    <row r="152" spans="1:28" ht="18" x14ac:dyDescent="0.35">
      <c r="A152" s="166"/>
      <c r="B152" s="83" t="s">
        <v>15</v>
      </c>
      <c r="C152" s="83" t="s">
        <v>8</v>
      </c>
      <c r="D152" s="84" t="s">
        <v>16</v>
      </c>
      <c r="E152" s="84" t="s">
        <v>9</v>
      </c>
      <c r="F152" s="85" t="s">
        <v>11</v>
      </c>
      <c r="G152" s="86" t="s">
        <v>17</v>
      </c>
      <c r="H152" s="84" t="s">
        <v>18</v>
      </c>
      <c r="I152" s="85" t="s">
        <v>19</v>
      </c>
      <c r="J152" s="86" t="s">
        <v>5</v>
      </c>
      <c r="K152" s="86" t="s">
        <v>20</v>
      </c>
      <c r="L152" s="169"/>
      <c r="M152" s="85" t="s">
        <v>21</v>
      </c>
      <c r="N152" s="169"/>
      <c r="O152" s="166"/>
      <c r="P152" s="166"/>
      <c r="AB152" s="110"/>
    </row>
    <row r="153" spans="1:28" ht="18" x14ac:dyDescent="0.35">
      <c r="A153" s="166"/>
      <c r="B153" s="83" t="s">
        <v>22</v>
      </c>
      <c r="C153" s="83" t="s">
        <v>15</v>
      </c>
      <c r="D153" s="84" t="s">
        <v>23</v>
      </c>
      <c r="E153" s="84" t="s">
        <v>16</v>
      </c>
      <c r="F153" s="85" t="s">
        <v>24</v>
      </c>
      <c r="G153" s="86" t="s">
        <v>25</v>
      </c>
      <c r="H153" s="84" t="s">
        <v>26</v>
      </c>
      <c r="I153" s="85" t="s">
        <v>27</v>
      </c>
      <c r="J153" s="86" t="s">
        <v>19</v>
      </c>
      <c r="K153" s="86" t="s">
        <v>28</v>
      </c>
      <c r="L153" s="169"/>
      <c r="M153" s="85" t="s">
        <v>11</v>
      </c>
      <c r="N153" s="169"/>
      <c r="O153" s="166"/>
      <c r="P153" s="166"/>
      <c r="AB153" s="110"/>
    </row>
    <row r="154" spans="1:28" ht="18" x14ac:dyDescent="0.35">
      <c r="A154" s="166"/>
      <c r="B154" s="83"/>
      <c r="C154" s="83" t="s">
        <v>22</v>
      </c>
      <c r="D154" s="87"/>
      <c r="E154" s="84" t="s">
        <v>23</v>
      </c>
      <c r="F154" s="85" t="s">
        <v>29</v>
      </c>
      <c r="G154" s="86" t="s">
        <v>30</v>
      </c>
      <c r="H154" s="84" t="s">
        <v>31</v>
      </c>
      <c r="I154" s="85" t="s">
        <v>32</v>
      </c>
      <c r="J154" s="86" t="s">
        <v>27</v>
      </c>
      <c r="K154" s="86" t="s">
        <v>33</v>
      </c>
      <c r="L154" s="169"/>
      <c r="M154" s="85" t="s">
        <v>24</v>
      </c>
      <c r="N154" s="169"/>
      <c r="O154" s="166"/>
      <c r="P154" s="166"/>
      <c r="AB154" s="110"/>
    </row>
    <row r="155" spans="1:28" ht="18" x14ac:dyDescent="0.35">
      <c r="A155" s="167"/>
      <c r="B155" s="88"/>
      <c r="C155" s="88"/>
      <c r="D155" s="89"/>
      <c r="E155" s="154"/>
      <c r="F155" s="90"/>
      <c r="G155" s="91"/>
      <c r="H155" s="89"/>
      <c r="I155" s="90"/>
      <c r="J155" s="91" t="s">
        <v>32</v>
      </c>
      <c r="K155" s="92" t="s">
        <v>34</v>
      </c>
      <c r="L155" s="170"/>
      <c r="M155" s="93" t="s">
        <v>29</v>
      </c>
      <c r="N155" s="170"/>
      <c r="O155" s="167"/>
      <c r="P155" s="167"/>
      <c r="AB155" s="110"/>
    </row>
    <row r="156" spans="1:28" ht="18" x14ac:dyDescent="0.35">
      <c r="A156" s="94" t="s">
        <v>48</v>
      </c>
      <c r="B156" s="95">
        <v>0</v>
      </c>
      <c r="C156" s="95">
        <v>0</v>
      </c>
      <c r="D156" s="95">
        <v>0</v>
      </c>
      <c r="E156" s="95">
        <v>0</v>
      </c>
      <c r="F156" s="95">
        <v>0</v>
      </c>
      <c r="G156" s="95">
        <v>0</v>
      </c>
      <c r="H156" s="95">
        <v>0</v>
      </c>
      <c r="I156" s="95">
        <v>0</v>
      </c>
      <c r="J156" s="95">
        <v>0</v>
      </c>
      <c r="K156" s="95">
        <v>0</v>
      </c>
      <c r="L156" s="95">
        <v>0</v>
      </c>
      <c r="M156" s="95">
        <v>0</v>
      </c>
      <c r="N156" s="95">
        <v>0</v>
      </c>
      <c r="O156" s="95">
        <v>0</v>
      </c>
      <c r="P156" s="113">
        <f t="shared" ref="P156:P161" si="31">SUM(B156:O156)</f>
        <v>0</v>
      </c>
      <c r="AB156" s="110"/>
    </row>
    <row r="157" spans="1:28" ht="18" x14ac:dyDescent="0.35">
      <c r="A157" s="94" t="s">
        <v>49</v>
      </c>
      <c r="B157" s="95">
        <v>0</v>
      </c>
      <c r="C157" s="95">
        <v>0</v>
      </c>
      <c r="D157" s="95">
        <v>0</v>
      </c>
      <c r="E157" s="95">
        <v>0</v>
      </c>
      <c r="F157" s="95">
        <v>0</v>
      </c>
      <c r="G157" s="95">
        <v>0</v>
      </c>
      <c r="H157" s="95">
        <v>0</v>
      </c>
      <c r="I157" s="95">
        <v>0</v>
      </c>
      <c r="J157" s="95">
        <v>0</v>
      </c>
      <c r="K157" s="95">
        <v>0</v>
      </c>
      <c r="L157" s="95">
        <v>0</v>
      </c>
      <c r="M157" s="95">
        <v>0</v>
      </c>
      <c r="N157" s="95">
        <v>0</v>
      </c>
      <c r="O157" s="95">
        <v>0</v>
      </c>
      <c r="P157" s="113">
        <f t="shared" si="31"/>
        <v>0</v>
      </c>
      <c r="AB157" s="110"/>
    </row>
    <row r="158" spans="1:28" ht="18" x14ac:dyDescent="0.35">
      <c r="A158" s="94" t="s">
        <v>50</v>
      </c>
      <c r="B158" s="95">
        <v>0</v>
      </c>
      <c r="C158" s="95">
        <v>0</v>
      </c>
      <c r="D158" s="95">
        <v>0</v>
      </c>
      <c r="E158" s="95">
        <v>0</v>
      </c>
      <c r="F158" s="95">
        <v>0</v>
      </c>
      <c r="G158" s="95">
        <v>0</v>
      </c>
      <c r="H158" s="95">
        <v>0</v>
      </c>
      <c r="I158" s="95">
        <v>0</v>
      </c>
      <c r="J158" s="95">
        <v>0</v>
      </c>
      <c r="K158" s="95">
        <v>0</v>
      </c>
      <c r="L158" s="95">
        <v>0</v>
      </c>
      <c r="M158" s="95">
        <v>0</v>
      </c>
      <c r="N158" s="95">
        <v>0</v>
      </c>
      <c r="O158" s="95">
        <v>0</v>
      </c>
      <c r="P158" s="113">
        <f t="shared" si="31"/>
        <v>0</v>
      </c>
      <c r="AB158" s="110"/>
    </row>
    <row r="159" spans="1:28" ht="18" x14ac:dyDescent="0.35">
      <c r="A159" s="94" t="s">
        <v>51</v>
      </c>
      <c r="B159" s="95">
        <v>0</v>
      </c>
      <c r="C159" s="95">
        <v>0</v>
      </c>
      <c r="D159" s="95">
        <v>0</v>
      </c>
      <c r="E159" s="95">
        <v>0</v>
      </c>
      <c r="F159" s="95">
        <v>0</v>
      </c>
      <c r="G159" s="95">
        <v>0</v>
      </c>
      <c r="H159" s="95">
        <v>0</v>
      </c>
      <c r="I159" s="95">
        <v>0</v>
      </c>
      <c r="J159" s="95">
        <v>0</v>
      </c>
      <c r="K159" s="95">
        <v>0</v>
      </c>
      <c r="L159" s="95">
        <v>0</v>
      </c>
      <c r="M159" s="95">
        <v>0</v>
      </c>
      <c r="N159" s="95">
        <v>0</v>
      </c>
      <c r="O159" s="95">
        <v>0</v>
      </c>
      <c r="P159" s="113">
        <f t="shared" si="31"/>
        <v>0</v>
      </c>
      <c r="AB159" s="110"/>
    </row>
    <row r="160" spans="1:28" ht="18" x14ac:dyDescent="0.35">
      <c r="A160" s="94" t="s">
        <v>52</v>
      </c>
      <c r="B160" s="95">
        <v>0</v>
      </c>
      <c r="C160" s="95">
        <v>0</v>
      </c>
      <c r="D160" s="95">
        <v>0</v>
      </c>
      <c r="E160" s="95">
        <v>0</v>
      </c>
      <c r="F160" s="95">
        <v>0</v>
      </c>
      <c r="G160" s="95">
        <v>0</v>
      </c>
      <c r="H160" s="95">
        <v>0</v>
      </c>
      <c r="I160" s="95">
        <v>0</v>
      </c>
      <c r="J160" s="95">
        <v>0</v>
      </c>
      <c r="K160" s="95">
        <v>0</v>
      </c>
      <c r="L160" s="95">
        <v>0</v>
      </c>
      <c r="M160" s="95">
        <v>0</v>
      </c>
      <c r="N160" s="95">
        <v>0</v>
      </c>
      <c r="O160" s="95">
        <v>0</v>
      </c>
      <c r="P160" s="113">
        <f t="shared" si="31"/>
        <v>0</v>
      </c>
      <c r="AB160" s="110"/>
    </row>
    <row r="161" spans="1:28" ht="18" x14ac:dyDescent="0.35">
      <c r="A161" s="98" t="s">
        <v>7</v>
      </c>
      <c r="B161" s="99">
        <f>SUM(B156:B160)</f>
        <v>0</v>
      </c>
      <c r="C161" s="99"/>
      <c r="D161" s="99">
        <f>SUM(D156:D160)</f>
        <v>0</v>
      </c>
      <c r="E161" s="99"/>
      <c r="F161" s="99">
        <f t="shared" ref="F161:O161" si="32">SUM(F156:F160)</f>
        <v>0</v>
      </c>
      <c r="G161" s="99">
        <f t="shared" si="32"/>
        <v>0</v>
      </c>
      <c r="H161" s="99">
        <f t="shared" si="32"/>
        <v>0</v>
      </c>
      <c r="I161" s="99">
        <f t="shared" si="32"/>
        <v>0</v>
      </c>
      <c r="J161" s="99"/>
      <c r="K161" s="99">
        <f t="shared" si="32"/>
        <v>0</v>
      </c>
      <c r="L161" s="99">
        <f t="shared" si="32"/>
        <v>0</v>
      </c>
      <c r="M161" s="99">
        <f t="shared" si="32"/>
        <v>0</v>
      </c>
      <c r="N161" s="99">
        <f t="shared" ref="N161" si="33">SUM(N156:N160)</f>
        <v>0</v>
      </c>
      <c r="O161" s="99">
        <f t="shared" si="32"/>
        <v>0</v>
      </c>
      <c r="P161" s="99">
        <f t="shared" si="31"/>
        <v>0</v>
      </c>
      <c r="T161" s="110" t="e">
        <f>#REF!+#REF!+#REF!</f>
        <v>#REF!</v>
      </c>
      <c r="AB161" s="110"/>
    </row>
    <row r="162" spans="1:28" ht="18" x14ac:dyDescent="0.35">
      <c r="A162" s="112"/>
      <c r="B162" s="116">
        <f>B161+B143+B125</f>
        <v>0</v>
      </c>
      <c r="C162" s="116"/>
      <c r="D162" s="116">
        <f t="shared" ref="D162:P162" si="34">D161+D143+D125</f>
        <v>0</v>
      </c>
      <c r="E162" s="116"/>
      <c r="F162" s="116">
        <f t="shared" si="34"/>
        <v>0</v>
      </c>
      <c r="G162" s="116">
        <f t="shared" si="34"/>
        <v>0</v>
      </c>
      <c r="H162" s="116">
        <f t="shared" si="34"/>
        <v>0</v>
      </c>
      <c r="I162" s="116">
        <f t="shared" si="34"/>
        <v>0</v>
      </c>
      <c r="J162" s="116"/>
      <c r="K162" s="116">
        <f t="shared" si="34"/>
        <v>0</v>
      </c>
      <c r="L162" s="116">
        <f t="shared" si="34"/>
        <v>0</v>
      </c>
      <c r="M162" s="116">
        <f t="shared" si="34"/>
        <v>0</v>
      </c>
      <c r="N162" s="116">
        <f t="shared" si="34"/>
        <v>0</v>
      </c>
      <c r="O162" s="116">
        <f t="shared" si="34"/>
        <v>0</v>
      </c>
      <c r="P162" s="116">
        <f t="shared" si="34"/>
        <v>0</v>
      </c>
    </row>
    <row r="163" spans="1:28" ht="18" x14ac:dyDescent="0.35">
      <c r="A163" s="112"/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</row>
    <row r="164" spans="1:28" ht="18" x14ac:dyDescent="0.35">
      <c r="A164" s="181" t="s">
        <v>46</v>
      </c>
      <c r="B164" s="181"/>
      <c r="C164" s="181"/>
      <c r="D164" s="181"/>
      <c r="E164" s="181"/>
      <c r="F164" s="181"/>
      <c r="G164" s="181"/>
      <c r="H164" s="181"/>
      <c r="I164" s="181"/>
      <c r="J164" s="181"/>
      <c r="K164" s="181"/>
      <c r="L164" s="181"/>
      <c r="M164" s="181"/>
      <c r="N164" s="114"/>
      <c r="O164" s="114"/>
    </row>
    <row r="165" spans="1:28" ht="18" x14ac:dyDescent="0.35">
      <c r="A165" s="182" t="s">
        <v>1</v>
      </c>
      <c r="B165" s="182"/>
      <c r="C165" s="182"/>
      <c r="D165" s="182"/>
      <c r="E165" s="182"/>
      <c r="F165" s="182"/>
      <c r="G165" s="182"/>
      <c r="H165" s="182"/>
      <c r="I165" s="182"/>
      <c r="J165" s="182"/>
      <c r="K165" s="182"/>
      <c r="L165" s="182"/>
      <c r="M165" s="182"/>
    </row>
    <row r="166" spans="1:28" ht="18.75" thickBot="1" x14ac:dyDescent="0.4">
      <c r="A166" s="183" t="s">
        <v>121</v>
      </c>
      <c r="B166" s="183"/>
      <c r="C166" s="183"/>
      <c r="D166" s="183"/>
      <c r="E166" s="183"/>
      <c r="F166" s="183"/>
      <c r="G166" s="183"/>
      <c r="H166" s="183"/>
      <c r="I166" s="183"/>
      <c r="J166" s="183"/>
      <c r="K166" s="183"/>
      <c r="L166" s="183"/>
      <c r="M166" s="183"/>
      <c r="N166" s="115"/>
      <c r="O166" s="115"/>
    </row>
    <row r="167" spans="1:28" ht="18.75" thickTop="1" x14ac:dyDescent="0.35">
      <c r="A167" s="112"/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</row>
    <row r="168" spans="1:28" ht="18" x14ac:dyDescent="0.35">
      <c r="A168" s="165" t="s">
        <v>47</v>
      </c>
      <c r="B168" s="79"/>
      <c r="C168" s="79"/>
      <c r="D168" s="80"/>
      <c r="E168" s="80"/>
      <c r="F168" s="81"/>
      <c r="G168" s="82" t="s">
        <v>3</v>
      </c>
      <c r="H168" s="80" t="s">
        <v>3</v>
      </c>
      <c r="I168" s="81"/>
      <c r="J168" s="82"/>
      <c r="K168" s="82" t="s">
        <v>4</v>
      </c>
      <c r="L168" s="168" t="s">
        <v>101</v>
      </c>
      <c r="M168" s="81" t="s">
        <v>5</v>
      </c>
      <c r="N168" s="168" t="s">
        <v>70</v>
      </c>
      <c r="O168" s="165" t="s">
        <v>103</v>
      </c>
      <c r="P168" s="165" t="s">
        <v>7</v>
      </c>
      <c r="AB168" s="110"/>
    </row>
    <row r="169" spans="1:28" ht="18" x14ac:dyDescent="0.35">
      <c r="A169" s="166"/>
      <c r="B169" s="83" t="s">
        <v>8</v>
      </c>
      <c r="C169" s="83" t="s">
        <v>73</v>
      </c>
      <c r="D169" s="84" t="s">
        <v>9</v>
      </c>
      <c r="E169" s="84" t="s">
        <v>73</v>
      </c>
      <c r="F169" s="85" t="s">
        <v>10</v>
      </c>
      <c r="G169" s="86" t="s">
        <v>11</v>
      </c>
      <c r="H169" s="84" t="s">
        <v>12</v>
      </c>
      <c r="I169" s="85" t="s">
        <v>5</v>
      </c>
      <c r="J169" s="86" t="s">
        <v>73</v>
      </c>
      <c r="K169" s="86" t="s">
        <v>13</v>
      </c>
      <c r="L169" s="169"/>
      <c r="M169" s="85" t="s">
        <v>14</v>
      </c>
      <c r="N169" s="169"/>
      <c r="O169" s="166"/>
      <c r="P169" s="166"/>
      <c r="AB169" s="110"/>
    </row>
    <row r="170" spans="1:28" ht="18" x14ac:dyDescent="0.35">
      <c r="A170" s="166"/>
      <c r="B170" s="83" t="s">
        <v>15</v>
      </c>
      <c r="C170" s="83" t="s">
        <v>8</v>
      </c>
      <c r="D170" s="84" t="s">
        <v>16</v>
      </c>
      <c r="E170" s="84" t="s">
        <v>9</v>
      </c>
      <c r="F170" s="85" t="s">
        <v>11</v>
      </c>
      <c r="G170" s="86" t="s">
        <v>17</v>
      </c>
      <c r="H170" s="84" t="s">
        <v>18</v>
      </c>
      <c r="I170" s="85" t="s">
        <v>19</v>
      </c>
      <c r="J170" s="86" t="s">
        <v>5</v>
      </c>
      <c r="K170" s="86" t="s">
        <v>20</v>
      </c>
      <c r="L170" s="169"/>
      <c r="M170" s="85" t="s">
        <v>21</v>
      </c>
      <c r="N170" s="169"/>
      <c r="O170" s="166"/>
      <c r="P170" s="166"/>
      <c r="AB170" s="110"/>
    </row>
    <row r="171" spans="1:28" ht="18" x14ac:dyDescent="0.35">
      <c r="A171" s="166"/>
      <c r="B171" s="83" t="s">
        <v>22</v>
      </c>
      <c r="C171" s="83" t="s">
        <v>15</v>
      </c>
      <c r="D171" s="84" t="s">
        <v>23</v>
      </c>
      <c r="E171" s="84" t="s">
        <v>16</v>
      </c>
      <c r="F171" s="85" t="s">
        <v>24</v>
      </c>
      <c r="G171" s="86" t="s">
        <v>25</v>
      </c>
      <c r="H171" s="84" t="s">
        <v>26</v>
      </c>
      <c r="I171" s="85" t="s">
        <v>27</v>
      </c>
      <c r="J171" s="86" t="s">
        <v>19</v>
      </c>
      <c r="K171" s="86" t="s">
        <v>28</v>
      </c>
      <c r="L171" s="169"/>
      <c r="M171" s="85" t="s">
        <v>11</v>
      </c>
      <c r="N171" s="169"/>
      <c r="O171" s="166"/>
      <c r="P171" s="166"/>
      <c r="AB171" s="110"/>
    </row>
    <row r="172" spans="1:28" ht="18" x14ac:dyDescent="0.35">
      <c r="A172" s="166"/>
      <c r="B172" s="83"/>
      <c r="C172" s="83" t="s">
        <v>22</v>
      </c>
      <c r="D172" s="87"/>
      <c r="E172" s="84" t="s">
        <v>23</v>
      </c>
      <c r="F172" s="85" t="s">
        <v>29</v>
      </c>
      <c r="G172" s="86" t="s">
        <v>30</v>
      </c>
      <c r="H172" s="84" t="s">
        <v>31</v>
      </c>
      <c r="I172" s="85" t="s">
        <v>32</v>
      </c>
      <c r="J172" s="86" t="s">
        <v>27</v>
      </c>
      <c r="K172" s="86" t="s">
        <v>33</v>
      </c>
      <c r="L172" s="169"/>
      <c r="M172" s="85" t="s">
        <v>24</v>
      </c>
      <c r="N172" s="169"/>
      <c r="O172" s="166"/>
      <c r="P172" s="166"/>
      <c r="AB172" s="110"/>
    </row>
    <row r="173" spans="1:28" ht="18" x14ac:dyDescent="0.35">
      <c r="A173" s="167"/>
      <c r="B173" s="88"/>
      <c r="C173" s="88"/>
      <c r="D173" s="89"/>
      <c r="E173" s="154"/>
      <c r="F173" s="90"/>
      <c r="G173" s="91"/>
      <c r="H173" s="89"/>
      <c r="I173" s="90"/>
      <c r="J173" s="91" t="s">
        <v>32</v>
      </c>
      <c r="K173" s="92" t="s">
        <v>34</v>
      </c>
      <c r="L173" s="170"/>
      <c r="M173" s="93" t="s">
        <v>29</v>
      </c>
      <c r="N173" s="170"/>
      <c r="O173" s="167"/>
      <c r="P173" s="167"/>
      <c r="AB173" s="110"/>
    </row>
    <row r="174" spans="1:28" ht="18" x14ac:dyDescent="0.35">
      <c r="A174" s="94" t="s">
        <v>48</v>
      </c>
      <c r="B174" s="95">
        <v>0</v>
      </c>
      <c r="C174" s="95">
        <v>0</v>
      </c>
      <c r="D174" s="95">
        <v>0</v>
      </c>
      <c r="E174" s="95">
        <v>0</v>
      </c>
      <c r="F174" s="95">
        <v>0</v>
      </c>
      <c r="G174" s="95">
        <v>0</v>
      </c>
      <c r="H174" s="95">
        <v>0</v>
      </c>
      <c r="I174" s="95">
        <v>0</v>
      </c>
      <c r="J174" s="95">
        <v>0</v>
      </c>
      <c r="K174" s="95">
        <v>0</v>
      </c>
      <c r="L174" s="95">
        <v>0</v>
      </c>
      <c r="M174" s="95">
        <v>0</v>
      </c>
      <c r="N174" s="95">
        <v>0</v>
      </c>
      <c r="O174" s="95">
        <v>0</v>
      </c>
      <c r="P174" s="113">
        <f t="shared" ref="P174:P179" si="35">SUM(B174:O174)</f>
        <v>0</v>
      </c>
      <c r="AB174" s="110"/>
    </row>
    <row r="175" spans="1:28" ht="18" x14ac:dyDescent="0.35">
      <c r="A175" s="94" t="s">
        <v>49</v>
      </c>
      <c r="B175" s="95">
        <v>0</v>
      </c>
      <c r="C175" s="95">
        <v>0</v>
      </c>
      <c r="D175" s="95">
        <v>0</v>
      </c>
      <c r="E175" s="95">
        <v>0</v>
      </c>
      <c r="F175" s="95">
        <v>0</v>
      </c>
      <c r="G175" s="95">
        <v>0</v>
      </c>
      <c r="H175" s="95">
        <v>0</v>
      </c>
      <c r="I175" s="95">
        <v>0</v>
      </c>
      <c r="J175" s="95">
        <v>0</v>
      </c>
      <c r="K175" s="95">
        <v>0</v>
      </c>
      <c r="L175" s="95">
        <v>0</v>
      </c>
      <c r="M175" s="95">
        <v>0</v>
      </c>
      <c r="N175" s="95">
        <v>0</v>
      </c>
      <c r="O175" s="95">
        <v>0</v>
      </c>
      <c r="P175" s="113">
        <f t="shared" si="35"/>
        <v>0</v>
      </c>
      <c r="AB175" s="110"/>
    </row>
    <row r="176" spans="1:28" ht="18" x14ac:dyDescent="0.35">
      <c r="A176" s="94" t="s">
        <v>50</v>
      </c>
      <c r="B176" s="95">
        <v>0</v>
      </c>
      <c r="C176" s="95">
        <v>0</v>
      </c>
      <c r="D176" s="95">
        <v>0</v>
      </c>
      <c r="E176" s="95">
        <v>0</v>
      </c>
      <c r="F176" s="95">
        <v>0</v>
      </c>
      <c r="G176" s="95">
        <v>0</v>
      </c>
      <c r="H176" s="95">
        <v>0</v>
      </c>
      <c r="I176" s="95">
        <v>0</v>
      </c>
      <c r="J176" s="95">
        <v>0</v>
      </c>
      <c r="K176" s="95">
        <v>0</v>
      </c>
      <c r="L176" s="95">
        <v>0</v>
      </c>
      <c r="M176" s="95">
        <v>0</v>
      </c>
      <c r="N176" s="95">
        <v>0</v>
      </c>
      <c r="O176" s="95">
        <v>0</v>
      </c>
      <c r="P176" s="113">
        <f t="shared" si="35"/>
        <v>0</v>
      </c>
      <c r="AB176" s="110"/>
    </row>
    <row r="177" spans="1:28" ht="18" x14ac:dyDescent="0.35">
      <c r="A177" s="94" t="s">
        <v>51</v>
      </c>
      <c r="B177" s="95">
        <v>0</v>
      </c>
      <c r="C177" s="95">
        <v>0</v>
      </c>
      <c r="D177" s="95">
        <v>0</v>
      </c>
      <c r="E177" s="95">
        <v>0</v>
      </c>
      <c r="F177" s="95">
        <v>0</v>
      </c>
      <c r="G177" s="95">
        <v>0</v>
      </c>
      <c r="H177" s="95">
        <v>0</v>
      </c>
      <c r="I177" s="95">
        <v>0</v>
      </c>
      <c r="J177" s="95">
        <v>0</v>
      </c>
      <c r="K177" s="95">
        <v>0</v>
      </c>
      <c r="L177" s="95">
        <v>0</v>
      </c>
      <c r="M177" s="95">
        <v>0</v>
      </c>
      <c r="N177" s="95">
        <v>0</v>
      </c>
      <c r="O177" s="95">
        <v>0</v>
      </c>
      <c r="P177" s="113">
        <f t="shared" si="35"/>
        <v>0</v>
      </c>
      <c r="AB177" s="110"/>
    </row>
    <row r="178" spans="1:28" ht="18" x14ac:dyDescent="0.35">
      <c r="A178" s="94" t="s">
        <v>52</v>
      </c>
      <c r="B178" s="95">
        <v>0</v>
      </c>
      <c r="C178" s="95">
        <v>0</v>
      </c>
      <c r="D178" s="95">
        <v>0</v>
      </c>
      <c r="E178" s="95">
        <v>0</v>
      </c>
      <c r="F178" s="95">
        <v>0</v>
      </c>
      <c r="G178" s="95">
        <v>0</v>
      </c>
      <c r="H178" s="95">
        <v>0</v>
      </c>
      <c r="I178" s="95">
        <v>0</v>
      </c>
      <c r="J178" s="95">
        <v>0</v>
      </c>
      <c r="K178" s="95">
        <v>0</v>
      </c>
      <c r="L178" s="95">
        <v>0</v>
      </c>
      <c r="M178" s="95">
        <v>0</v>
      </c>
      <c r="N178" s="95">
        <v>0</v>
      </c>
      <c r="O178" s="95">
        <v>0</v>
      </c>
      <c r="P178" s="113">
        <f t="shared" si="35"/>
        <v>0</v>
      </c>
      <c r="AB178" s="110"/>
    </row>
    <row r="179" spans="1:28" ht="18" x14ac:dyDescent="0.35">
      <c r="A179" s="98" t="s">
        <v>7</v>
      </c>
      <c r="B179" s="99">
        <f>SUM(B174:B178)</f>
        <v>0</v>
      </c>
      <c r="C179" s="99">
        <f>SUM(C174:C178)</f>
        <v>0</v>
      </c>
      <c r="D179" s="99">
        <f>SUM(D174:D178)</f>
        <v>0</v>
      </c>
      <c r="E179" s="99">
        <f>SUM(E174:E178)</f>
        <v>0</v>
      </c>
      <c r="F179" s="99">
        <f t="shared" ref="F179:O179" si="36">SUM(F174:F178)</f>
        <v>0</v>
      </c>
      <c r="G179" s="99">
        <f t="shared" si="36"/>
        <v>0</v>
      </c>
      <c r="H179" s="99">
        <f t="shared" si="36"/>
        <v>0</v>
      </c>
      <c r="I179" s="99">
        <f t="shared" si="36"/>
        <v>0</v>
      </c>
      <c r="J179" s="99">
        <f>SUM(J174:J178)</f>
        <v>0</v>
      </c>
      <c r="K179" s="99">
        <f t="shared" si="36"/>
        <v>0</v>
      </c>
      <c r="L179" s="99">
        <f t="shared" si="36"/>
        <v>0</v>
      </c>
      <c r="M179" s="99">
        <f t="shared" si="36"/>
        <v>0</v>
      </c>
      <c r="N179" s="99">
        <f t="shared" ref="N179" si="37">SUM(N174:N178)</f>
        <v>0</v>
      </c>
      <c r="O179" s="99">
        <f t="shared" si="36"/>
        <v>0</v>
      </c>
      <c r="P179" s="99">
        <f t="shared" si="35"/>
        <v>0</v>
      </c>
      <c r="AB179" s="110"/>
    </row>
    <row r="180" spans="1:28" ht="18" x14ac:dyDescent="0.35">
      <c r="A180" s="112"/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</row>
    <row r="181" spans="1:28" ht="18" x14ac:dyDescent="0.35">
      <c r="A181" s="112"/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</row>
    <row r="182" spans="1:28" ht="18" x14ac:dyDescent="0.35">
      <c r="A182" s="112"/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</row>
    <row r="183" spans="1:28" ht="18" x14ac:dyDescent="0.35">
      <c r="A183" s="181" t="s">
        <v>46</v>
      </c>
      <c r="B183" s="181"/>
      <c r="C183" s="181"/>
      <c r="D183" s="181"/>
      <c r="E183" s="181"/>
      <c r="F183" s="181"/>
      <c r="G183" s="181"/>
      <c r="H183" s="181"/>
      <c r="I183" s="181"/>
      <c r="J183" s="181"/>
      <c r="K183" s="181"/>
      <c r="L183" s="181"/>
      <c r="M183" s="181"/>
      <c r="N183" s="114"/>
      <c r="O183" s="114"/>
    </row>
    <row r="184" spans="1:28" ht="18" x14ac:dyDescent="0.35">
      <c r="A184" s="182" t="s">
        <v>1</v>
      </c>
      <c r="B184" s="182"/>
      <c r="C184" s="182"/>
      <c r="D184" s="182"/>
      <c r="E184" s="182"/>
      <c r="F184" s="182"/>
      <c r="G184" s="182"/>
      <c r="H184" s="182"/>
      <c r="I184" s="182"/>
      <c r="J184" s="182"/>
      <c r="K184" s="182"/>
      <c r="L184" s="182"/>
      <c r="M184" s="182"/>
    </row>
    <row r="185" spans="1:28" ht="18.75" thickBot="1" x14ac:dyDescent="0.4">
      <c r="A185" s="183" t="s">
        <v>122</v>
      </c>
      <c r="B185" s="183"/>
      <c r="C185" s="183"/>
      <c r="D185" s="183"/>
      <c r="E185" s="183"/>
      <c r="F185" s="183"/>
      <c r="G185" s="183"/>
      <c r="H185" s="183"/>
      <c r="I185" s="183"/>
      <c r="J185" s="183"/>
      <c r="K185" s="183"/>
      <c r="L185" s="183"/>
      <c r="M185" s="183"/>
      <c r="N185" s="115"/>
      <c r="O185" s="115"/>
    </row>
    <row r="186" spans="1:28" ht="18.75" thickTop="1" x14ac:dyDescent="0.35">
      <c r="A186" s="112"/>
      <c r="B186" s="112"/>
      <c r="C186" s="112"/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</row>
    <row r="187" spans="1:28" ht="15.75" customHeight="1" x14ac:dyDescent="0.35">
      <c r="A187" s="165" t="s">
        <v>47</v>
      </c>
      <c r="B187" s="79"/>
      <c r="C187" s="79"/>
      <c r="D187" s="80"/>
      <c r="E187" s="80"/>
      <c r="F187" s="81"/>
      <c r="G187" s="82" t="s">
        <v>3</v>
      </c>
      <c r="H187" s="80" t="s">
        <v>3</v>
      </c>
      <c r="I187" s="81"/>
      <c r="J187" s="82"/>
      <c r="K187" s="82" t="s">
        <v>4</v>
      </c>
      <c r="L187" s="168" t="s">
        <v>104</v>
      </c>
      <c r="M187" s="81" t="s">
        <v>5</v>
      </c>
      <c r="N187" s="168" t="s">
        <v>70</v>
      </c>
      <c r="O187" s="165" t="s">
        <v>103</v>
      </c>
      <c r="P187" s="165" t="s">
        <v>7</v>
      </c>
      <c r="AB187" s="110"/>
    </row>
    <row r="188" spans="1:28" ht="18" x14ac:dyDescent="0.35">
      <c r="A188" s="166"/>
      <c r="B188" s="83" t="s">
        <v>8</v>
      </c>
      <c r="C188" s="83" t="s">
        <v>73</v>
      </c>
      <c r="D188" s="84" t="s">
        <v>9</v>
      </c>
      <c r="E188" s="84" t="s">
        <v>73</v>
      </c>
      <c r="F188" s="85" t="s">
        <v>10</v>
      </c>
      <c r="G188" s="86" t="s">
        <v>11</v>
      </c>
      <c r="H188" s="84" t="s">
        <v>12</v>
      </c>
      <c r="I188" s="85" t="s">
        <v>5</v>
      </c>
      <c r="J188" s="86" t="s">
        <v>73</v>
      </c>
      <c r="K188" s="86" t="s">
        <v>13</v>
      </c>
      <c r="L188" s="169"/>
      <c r="M188" s="85" t="s">
        <v>14</v>
      </c>
      <c r="N188" s="169"/>
      <c r="O188" s="166"/>
      <c r="P188" s="166"/>
      <c r="AB188" s="110"/>
    </row>
    <row r="189" spans="1:28" ht="18" x14ac:dyDescent="0.35">
      <c r="A189" s="166"/>
      <c r="B189" s="83" t="s">
        <v>15</v>
      </c>
      <c r="C189" s="83" t="s">
        <v>8</v>
      </c>
      <c r="D189" s="84" t="s">
        <v>16</v>
      </c>
      <c r="E189" s="84" t="s">
        <v>9</v>
      </c>
      <c r="F189" s="85" t="s">
        <v>11</v>
      </c>
      <c r="G189" s="86" t="s">
        <v>17</v>
      </c>
      <c r="H189" s="84" t="s">
        <v>18</v>
      </c>
      <c r="I189" s="85" t="s">
        <v>19</v>
      </c>
      <c r="J189" s="86" t="s">
        <v>5</v>
      </c>
      <c r="K189" s="86" t="s">
        <v>20</v>
      </c>
      <c r="L189" s="169"/>
      <c r="M189" s="85" t="s">
        <v>21</v>
      </c>
      <c r="N189" s="169"/>
      <c r="O189" s="166"/>
      <c r="P189" s="166"/>
      <c r="AB189" s="110"/>
    </row>
    <row r="190" spans="1:28" ht="18" x14ac:dyDescent="0.35">
      <c r="A190" s="166"/>
      <c r="B190" s="83" t="s">
        <v>22</v>
      </c>
      <c r="C190" s="83" t="s">
        <v>15</v>
      </c>
      <c r="D190" s="84" t="s">
        <v>23</v>
      </c>
      <c r="E190" s="84" t="s">
        <v>16</v>
      </c>
      <c r="F190" s="85" t="s">
        <v>24</v>
      </c>
      <c r="G190" s="86" t="s">
        <v>25</v>
      </c>
      <c r="H190" s="84" t="s">
        <v>26</v>
      </c>
      <c r="I190" s="85" t="s">
        <v>27</v>
      </c>
      <c r="J190" s="86" t="s">
        <v>19</v>
      </c>
      <c r="K190" s="86" t="s">
        <v>28</v>
      </c>
      <c r="L190" s="169"/>
      <c r="M190" s="85" t="s">
        <v>11</v>
      </c>
      <c r="N190" s="169"/>
      <c r="O190" s="166"/>
      <c r="P190" s="166"/>
      <c r="AB190" s="110"/>
    </row>
    <row r="191" spans="1:28" ht="18" x14ac:dyDescent="0.35">
      <c r="A191" s="166"/>
      <c r="B191" s="83"/>
      <c r="C191" s="83" t="s">
        <v>22</v>
      </c>
      <c r="D191" s="87"/>
      <c r="E191" s="84" t="s">
        <v>23</v>
      </c>
      <c r="F191" s="85" t="s">
        <v>29</v>
      </c>
      <c r="G191" s="86" t="s">
        <v>30</v>
      </c>
      <c r="H191" s="84" t="s">
        <v>31</v>
      </c>
      <c r="I191" s="85" t="s">
        <v>32</v>
      </c>
      <c r="J191" s="86" t="s">
        <v>27</v>
      </c>
      <c r="K191" s="86" t="s">
        <v>33</v>
      </c>
      <c r="L191" s="169"/>
      <c r="M191" s="85" t="s">
        <v>24</v>
      </c>
      <c r="N191" s="169"/>
      <c r="O191" s="166"/>
      <c r="P191" s="166"/>
      <c r="AB191" s="110"/>
    </row>
    <row r="192" spans="1:28" ht="18" x14ac:dyDescent="0.35">
      <c r="A192" s="167"/>
      <c r="B192" s="88"/>
      <c r="C192" s="88"/>
      <c r="D192" s="89"/>
      <c r="E192" s="154"/>
      <c r="F192" s="90"/>
      <c r="G192" s="91"/>
      <c r="H192" s="89"/>
      <c r="I192" s="90"/>
      <c r="J192" s="91" t="s">
        <v>32</v>
      </c>
      <c r="K192" s="92" t="s">
        <v>34</v>
      </c>
      <c r="L192" s="170"/>
      <c r="M192" s="93" t="s">
        <v>29</v>
      </c>
      <c r="N192" s="170"/>
      <c r="O192" s="167"/>
      <c r="P192" s="167"/>
      <c r="AB192" s="110"/>
    </row>
    <row r="193" spans="1:28" ht="18" x14ac:dyDescent="0.35">
      <c r="A193" s="94" t="s">
        <v>48</v>
      </c>
      <c r="B193" s="95">
        <v>0</v>
      </c>
      <c r="C193" s="95">
        <v>0</v>
      </c>
      <c r="D193" s="95">
        <v>0</v>
      </c>
      <c r="E193" s="95">
        <v>0</v>
      </c>
      <c r="F193" s="95">
        <v>0</v>
      </c>
      <c r="G193" s="95">
        <v>0</v>
      </c>
      <c r="H193" s="95">
        <v>0</v>
      </c>
      <c r="I193" s="95">
        <v>0</v>
      </c>
      <c r="J193" s="95">
        <v>0</v>
      </c>
      <c r="K193" s="95">
        <v>0</v>
      </c>
      <c r="L193" s="95">
        <v>0</v>
      </c>
      <c r="M193" s="95">
        <v>0</v>
      </c>
      <c r="N193" s="95">
        <v>0</v>
      </c>
      <c r="O193" s="95">
        <v>0</v>
      </c>
      <c r="P193" s="113">
        <f t="shared" ref="P193:P198" si="38">SUM(B193:O193)</f>
        <v>0</v>
      </c>
      <c r="AB193" s="110"/>
    </row>
    <row r="194" spans="1:28" ht="18" x14ac:dyDescent="0.35">
      <c r="A194" s="94" t="s">
        <v>49</v>
      </c>
      <c r="B194" s="95">
        <v>0</v>
      </c>
      <c r="C194" s="95">
        <v>0</v>
      </c>
      <c r="D194" s="95">
        <v>0</v>
      </c>
      <c r="E194" s="95">
        <v>0</v>
      </c>
      <c r="F194" s="95">
        <v>0</v>
      </c>
      <c r="G194" s="95">
        <v>0</v>
      </c>
      <c r="H194" s="95">
        <v>0</v>
      </c>
      <c r="I194" s="95">
        <v>0</v>
      </c>
      <c r="J194" s="95">
        <v>0</v>
      </c>
      <c r="K194" s="95">
        <v>0</v>
      </c>
      <c r="L194" s="95">
        <v>0</v>
      </c>
      <c r="M194" s="95">
        <v>0</v>
      </c>
      <c r="N194" s="95">
        <v>0</v>
      </c>
      <c r="O194" s="95">
        <v>0</v>
      </c>
      <c r="P194" s="113">
        <f t="shared" si="38"/>
        <v>0</v>
      </c>
      <c r="AB194" s="110"/>
    </row>
    <row r="195" spans="1:28" ht="18" x14ac:dyDescent="0.35">
      <c r="A195" s="94" t="s">
        <v>50</v>
      </c>
      <c r="B195" s="95">
        <v>0</v>
      </c>
      <c r="C195" s="95">
        <v>0</v>
      </c>
      <c r="D195" s="95">
        <v>0</v>
      </c>
      <c r="E195" s="95">
        <v>0</v>
      </c>
      <c r="F195" s="95">
        <v>0</v>
      </c>
      <c r="G195" s="95">
        <v>0</v>
      </c>
      <c r="H195" s="95">
        <v>0</v>
      </c>
      <c r="I195" s="95">
        <v>0</v>
      </c>
      <c r="J195" s="95">
        <v>0</v>
      </c>
      <c r="K195" s="95">
        <v>0</v>
      </c>
      <c r="L195" s="95">
        <v>0</v>
      </c>
      <c r="M195" s="95">
        <v>0</v>
      </c>
      <c r="N195" s="95">
        <v>0</v>
      </c>
      <c r="O195" s="95">
        <v>0</v>
      </c>
      <c r="P195" s="113">
        <f t="shared" si="38"/>
        <v>0</v>
      </c>
      <c r="AB195" s="110"/>
    </row>
    <row r="196" spans="1:28" ht="18" x14ac:dyDescent="0.35">
      <c r="A196" s="94" t="s">
        <v>51</v>
      </c>
      <c r="B196" s="95">
        <v>0</v>
      </c>
      <c r="C196" s="95">
        <v>0</v>
      </c>
      <c r="D196" s="95">
        <v>0</v>
      </c>
      <c r="E196" s="95">
        <v>0</v>
      </c>
      <c r="F196" s="95">
        <v>0</v>
      </c>
      <c r="G196" s="95">
        <v>0</v>
      </c>
      <c r="H196" s="95">
        <v>0</v>
      </c>
      <c r="I196" s="95">
        <v>0</v>
      </c>
      <c r="J196" s="95">
        <v>0</v>
      </c>
      <c r="K196" s="95">
        <v>0</v>
      </c>
      <c r="L196" s="95">
        <v>0</v>
      </c>
      <c r="M196" s="95">
        <v>0</v>
      </c>
      <c r="N196" s="95">
        <v>0</v>
      </c>
      <c r="O196" s="95">
        <v>0</v>
      </c>
      <c r="P196" s="113">
        <f t="shared" si="38"/>
        <v>0</v>
      </c>
      <c r="AB196" s="110"/>
    </row>
    <row r="197" spans="1:28" ht="18" x14ac:dyDescent="0.35">
      <c r="A197" s="94" t="s">
        <v>52</v>
      </c>
      <c r="B197" s="95">
        <v>0</v>
      </c>
      <c r="C197" s="95">
        <v>0</v>
      </c>
      <c r="D197" s="95">
        <v>0</v>
      </c>
      <c r="E197" s="95">
        <v>0</v>
      </c>
      <c r="F197" s="95">
        <v>0</v>
      </c>
      <c r="G197" s="95">
        <v>0</v>
      </c>
      <c r="H197" s="95">
        <v>0</v>
      </c>
      <c r="I197" s="95">
        <v>0</v>
      </c>
      <c r="J197" s="95">
        <v>0</v>
      </c>
      <c r="K197" s="95">
        <v>0</v>
      </c>
      <c r="L197" s="95">
        <v>0</v>
      </c>
      <c r="M197" s="95">
        <v>0</v>
      </c>
      <c r="N197" s="95">
        <v>0</v>
      </c>
      <c r="O197" s="95">
        <v>0</v>
      </c>
      <c r="P197" s="113">
        <f t="shared" si="38"/>
        <v>0</v>
      </c>
      <c r="AB197" s="110"/>
    </row>
    <row r="198" spans="1:28" ht="18" x14ac:dyDescent="0.35">
      <c r="A198" s="98" t="s">
        <v>7</v>
      </c>
      <c r="B198" s="99">
        <f>SUM(B193:B197)</f>
        <v>0</v>
      </c>
      <c r="C198" s="99">
        <f>SUM(C193:C197)</f>
        <v>0</v>
      </c>
      <c r="D198" s="99">
        <f>SUM(D193:D197)</f>
        <v>0</v>
      </c>
      <c r="E198" s="99">
        <f>SUM(E193:E197)</f>
        <v>0</v>
      </c>
      <c r="F198" s="99">
        <f t="shared" ref="F198:I198" si="39">SUM(F193:F197)</f>
        <v>0</v>
      </c>
      <c r="G198" s="99">
        <f t="shared" si="39"/>
        <v>0</v>
      </c>
      <c r="H198" s="99">
        <f t="shared" si="39"/>
        <v>0</v>
      </c>
      <c r="I198" s="99">
        <f t="shared" si="39"/>
        <v>0</v>
      </c>
      <c r="J198" s="99">
        <f>SUM(J193:J197)</f>
        <v>0</v>
      </c>
      <c r="K198" s="99">
        <f t="shared" ref="K198:O198" si="40">SUM(K193:K197)</f>
        <v>0</v>
      </c>
      <c r="L198" s="99">
        <f t="shared" si="40"/>
        <v>0</v>
      </c>
      <c r="M198" s="99">
        <f t="shared" si="40"/>
        <v>0</v>
      </c>
      <c r="N198" s="99">
        <f t="shared" ref="N198" si="41">SUM(N193:N197)</f>
        <v>0</v>
      </c>
      <c r="O198" s="99">
        <f t="shared" si="40"/>
        <v>0</v>
      </c>
      <c r="P198" s="99">
        <f t="shared" si="38"/>
        <v>0</v>
      </c>
      <c r="AB198" s="110"/>
    </row>
    <row r="199" spans="1:28" ht="18" x14ac:dyDescent="0.35">
      <c r="A199" s="112"/>
      <c r="B199" s="112"/>
      <c r="C199" s="112"/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</row>
    <row r="200" spans="1:28" ht="18" x14ac:dyDescent="0.35">
      <c r="A200" s="112"/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</row>
    <row r="201" spans="1:28" ht="18" x14ac:dyDescent="0.35">
      <c r="A201" s="112"/>
      <c r="B201" s="112"/>
      <c r="C201" s="112"/>
      <c r="D201" s="112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</row>
    <row r="202" spans="1:28" ht="18" x14ac:dyDescent="0.35">
      <c r="A202" s="181" t="s">
        <v>46</v>
      </c>
      <c r="B202" s="181"/>
      <c r="C202" s="181"/>
      <c r="D202" s="181"/>
      <c r="E202" s="181"/>
      <c r="F202" s="181"/>
      <c r="G202" s="181"/>
      <c r="H202" s="181"/>
      <c r="I202" s="181"/>
      <c r="J202" s="181"/>
      <c r="K202" s="181"/>
      <c r="L202" s="181"/>
      <c r="M202" s="181"/>
      <c r="N202" s="114"/>
      <c r="O202" s="114"/>
    </row>
    <row r="203" spans="1:28" ht="18" x14ac:dyDescent="0.35">
      <c r="A203" s="182" t="s">
        <v>1</v>
      </c>
      <c r="B203" s="182"/>
      <c r="C203" s="182"/>
      <c r="D203" s="182"/>
      <c r="E203" s="182"/>
      <c r="F203" s="182"/>
      <c r="G203" s="182"/>
      <c r="H203" s="182"/>
      <c r="I203" s="182"/>
      <c r="J203" s="182"/>
      <c r="K203" s="182"/>
      <c r="L203" s="182"/>
      <c r="M203" s="182"/>
    </row>
    <row r="204" spans="1:28" ht="18.75" thickBot="1" x14ac:dyDescent="0.4">
      <c r="A204" s="183" t="s">
        <v>123</v>
      </c>
      <c r="B204" s="183"/>
      <c r="C204" s="183"/>
      <c r="D204" s="183"/>
      <c r="E204" s="183"/>
      <c r="F204" s="183"/>
      <c r="G204" s="183"/>
      <c r="H204" s="183"/>
      <c r="I204" s="183"/>
      <c r="J204" s="183"/>
      <c r="K204" s="183"/>
      <c r="L204" s="183"/>
      <c r="M204" s="183"/>
      <c r="N204" s="115"/>
      <c r="O204" s="115"/>
    </row>
    <row r="205" spans="1:28" ht="18.75" thickTop="1" x14ac:dyDescent="0.35">
      <c r="A205" s="112"/>
      <c r="B205" s="112"/>
      <c r="C205" s="112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</row>
    <row r="206" spans="1:28" ht="18" x14ac:dyDescent="0.35">
      <c r="A206" s="165" t="s">
        <v>47</v>
      </c>
      <c r="B206" s="79"/>
      <c r="C206" s="79"/>
      <c r="D206" s="80"/>
      <c r="E206" s="80"/>
      <c r="F206" s="81"/>
      <c r="G206" s="82" t="s">
        <v>3</v>
      </c>
      <c r="H206" s="80" t="s">
        <v>3</v>
      </c>
      <c r="I206" s="81"/>
      <c r="J206" s="82"/>
      <c r="K206" s="82" t="s">
        <v>4</v>
      </c>
      <c r="L206" s="168" t="s">
        <v>104</v>
      </c>
      <c r="M206" s="81" t="s">
        <v>5</v>
      </c>
      <c r="N206" s="168" t="s">
        <v>70</v>
      </c>
      <c r="O206" s="165" t="s">
        <v>103</v>
      </c>
      <c r="P206" s="165" t="s">
        <v>7</v>
      </c>
      <c r="AB206" s="110"/>
    </row>
    <row r="207" spans="1:28" ht="18" x14ac:dyDescent="0.35">
      <c r="A207" s="166"/>
      <c r="B207" s="83" t="s">
        <v>8</v>
      </c>
      <c r="C207" s="83" t="s">
        <v>73</v>
      </c>
      <c r="D207" s="84" t="s">
        <v>9</v>
      </c>
      <c r="E207" s="84" t="s">
        <v>73</v>
      </c>
      <c r="F207" s="85" t="s">
        <v>10</v>
      </c>
      <c r="G207" s="86" t="s">
        <v>11</v>
      </c>
      <c r="H207" s="84" t="s">
        <v>12</v>
      </c>
      <c r="I207" s="85" t="s">
        <v>5</v>
      </c>
      <c r="J207" s="86" t="s">
        <v>73</v>
      </c>
      <c r="K207" s="86" t="s">
        <v>13</v>
      </c>
      <c r="L207" s="169"/>
      <c r="M207" s="85" t="s">
        <v>14</v>
      </c>
      <c r="N207" s="169"/>
      <c r="O207" s="166"/>
      <c r="P207" s="166"/>
      <c r="AB207" s="110"/>
    </row>
    <row r="208" spans="1:28" ht="18" x14ac:dyDescent="0.35">
      <c r="A208" s="166"/>
      <c r="B208" s="83" t="s">
        <v>15</v>
      </c>
      <c r="C208" s="83" t="s">
        <v>8</v>
      </c>
      <c r="D208" s="84" t="s">
        <v>16</v>
      </c>
      <c r="E208" s="84" t="s">
        <v>9</v>
      </c>
      <c r="F208" s="85" t="s">
        <v>11</v>
      </c>
      <c r="G208" s="86" t="s">
        <v>17</v>
      </c>
      <c r="H208" s="84" t="s">
        <v>18</v>
      </c>
      <c r="I208" s="85" t="s">
        <v>19</v>
      </c>
      <c r="J208" s="86" t="s">
        <v>5</v>
      </c>
      <c r="K208" s="86" t="s">
        <v>20</v>
      </c>
      <c r="L208" s="169"/>
      <c r="M208" s="85" t="s">
        <v>21</v>
      </c>
      <c r="N208" s="169"/>
      <c r="O208" s="166"/>
      <c r="P208" s="166"/>
      <c r="AB208" s="110"/>
    </row>
    <row r="209" spans="1:28" ht="18" x14ac:dyDescent="0.35">
      <c r="A209" s="166"/>
      <c r="B209" s="83" t="s">
        <v>22</v>
      </c>
      <c r="C209" s="83" t="s">
        <v>15</v>
      </c>
      <c r="D209" s="84" t="s">
        <v>23</v>
      </c>
      <c r="E209" s="84" t="s">
        <v>16</v>
      </c>
      <c r="F209" s="85" t="s">
        <v>24</v>
      </c>
      <c r="G209" s="86" t="s">
        <v>25</v>
      </c>
      <c r="H209" s="84" t="s">
        <v>26</v>
      </c>
      <c r="I209" s="85" t="s">
        <v>27</v>
      </c>
      <c r="J209" s="86" t="s">
        <v>19</v>
      </c>
      <c r="K209" s="86" t="s">
        <v>28</v>
      </c>
      <c r="L209" s="169"/>
      <c r="M209" s="85" t="s">
        <v>11</v>
      </c>
      <c r="N209" s="169"/>
      <c r="O209" s="166"/>
      <c r="P209" s="166"/>
      <c r="AB209" s="110"/>
    </row>
    <row r="210" spans="1:28" ht="18" x14ac:dyDescent="0.35">
      <c r="A210" s="166"/>
      <c r="B210" s="83"/>
      <c r="C210" s="83" t="s">
        <v>22</v>
      </c>
      <c r="D210" s="87"/>
      <c r="E210" s="84" t="s">
        <v>23</v>
      </c>
      <c r="F210" s="85" t="s">
        <v>29</v>
      </c>
      <c r="G210" s="86" t="s">
        <v>30</v>
      </c>
      <c r="H210" s="84" t="s">
        <v>31</v>
      </c>
      <c r="I210" s="85" t="s">
        <v>32</v>
      </c>
      <c r="J210" s="86" t="s">
        <v>27</v>
      </c>
      <c r="K210" s="86" t="s">
        <v>33</v>
      </c>
      <c r="L210" s="169"/>
      <c r="M210" s="85" t="s">
        <v>24</v>
      </c>
      <c r="N210" s="169"/>
      <c r="O210" s="166"/>
      <c r="P210" s="166"/>
      <c r="AB210" s="110"/>
    </row>
    <row r="211" spans="1:28" ht="18" x14ac:dyDescent="0.35">
      <c r="A211" s="167"/>
      <c r="B211" s="88"/>
      <c r="C211" s="88"/>
      <c r="D211" s="89"/>
      <c r="E211" s="154"/>
      <c r="F211" s="90"/>
      <c r="G211" s="91"/>
      <c r="H211" s="89"/>
      <c r="I211" s="90"/>
      <c r="J211" s="91" t="s">
        <v>32</v>
      </c>
      <c r="K211" s="92" t="s">
        <v>34</v>
      </c>
      <c r="L211" s="170"/>
      <c r="M211" s="93" t="s">
        <v>29</v>
      </c>
      <c r="N211" s="170"/>
      <c r="O211" s="167"/>
      <c r="P211" s="167"/>
      <c r="AB211" s="110"/>
    </row>
    <row r="212" spans="1:28" ht="18" x14ac:dyDescent="0.35">
      <c r="A212" s="94" t="s">
        <v>48</v>
      </c>
      <c r="B212" s="95">
        <v>0</v>
      </c>
      <c r="C212" s="95">
        <v>0</v>
      </c>
      <c r="D212" s="95">
        <v>0</v>
      </c>
      <c r="E212" s="95">
        <v>0</v>
      </c>
      <c r="F212" s="95">
        <v>0</v>
      </c>
      <c r="G212" s="95">
        <v>0</v>
      </c>
      <c r="H212" s="95">
        <v>0</v>
      </c>
      <c r="I212" s="95">
        <v>0</v>
      </c>
      <c r="J212" s="95">
        <v>0</v>
      </c>
      <c r="K212" s="95">
        <v>0</v>
      </c>
      <c r="L212" s="95">
        <v>0</v>
      </c>
      <c r="M212" s="95">
        <v>0</v>
      </c>
      <c r="N212" s="95">
        <v>0</v>
      </c>
      <c r="O212" s="95">
        <v>0</v>
      </c>
      <c r="P212" s="113">
        <f t="shared" ref="P212:P217" si="42">SUM(B212:O212)</f>
        <v>0</v>
      </c>
      <c r="AB212" s="110"/>
    </row>
    <row r="213" spans="1:28" ht="18" x14ac:dyDescent="0.35">
      <c r="A213" s="94" t="s">
        <v>49</v>
      </c>
      <c r="B213" s="95">
        <v>0</v>
      </c>
      <c r="C213" s="95">
        <v>0</v>
      </c>
      <c r="D213" s="95">
        <v>0</v>
      </c>
      <c r="E213" s="95">
        <v>0</v>
      </c>
      <c r="F213" s="95">
        <v>0</v>
      </c>
      <c r="G213" s="95">
        <v>0</v>
      </c>
      <c r="H213" s="95">
        <v>0</v>
      </c>
      <c r="I213" s="95">
        <v>0</v>
      </c>
      <c r="J213" s="95">
        <v>0</v>
      </c>
      <c r="K213" s="95">
        <v>0</v>
      </c>
      <c r="L213" s="95">
        <v>0</v>
      </c>
      <c r="M213" s="95">
        <v>0</v>
      </c>
      <c r="N213" s="95">
        <v>0</v>
      </c>
      <c r="O213" s="95">
        <v>0</v>
      </c>
      <c r="P213" s="113">
        <f t="shared" si="42"/>
        <v>0</v>
      </c>
      <c r="AB213" s="110"/>
    </row>
    <row r="214" spans="1:28" ht="18" x14ac:dyDescent="0.35">
      <c r="A214" s="94" t="s">
        <v>50</v>
      </c>
      <c r="B214" s="95">
        <v>0</v>
      </c>
      <c r="C214" s="95">
        <v>0</v>
      </c>
      <c r="D214" s="95">
        <v>0</v>
      </c>
      <c r="E214" s="95">
        <v>0</v>
      </c>
      <c r="F214" s="95">
        <v>0</v>
      </c>
      <c r="G214" s="95">
        <v>0</v>
      </c>
      <c r="H214" s="95">
        <v>0</v>
      </c>
      <c r="I214" s="95">
        <v>0</v>
      </c>
      <c r="J214" s="95">
        <v>0</v>
      </c>
      <c r="K214" s="95">
        <v>0</v>
      </c>
      <c r="L214" s="95">
        <v>0</v>
      </c>
      <c r="M214" s="95">
        <v>0</v>
      </c>
      <c r="N214" s="95">
        <v>0</v>
      </c>
      <c r="O214" s="95">
        <v>0</v>
      </c>
      <c r="P214" s="113">
        <f t="shared" si="42"/>
        <v>0</v>
      </c>
      <c r="AB214" s="110"/>
    </row>
    <row r="215" spans="1:28" ht="18" x14ac:dyDescent="0.35">
      <c r="A215" s="94" t="s">
        <v>51</v>
      </c>
      <c r="B215" s="95">
        <v>0</v>
      </c>
      <c r="C215" s="95">
        <v>0</v>
      </c>
      <c r="D215" s="95">
        <v>0</v>
      </c>
      <c r="E215" s="95">
        <v>0</v>
      </c>
      <c r="F215" s="95">
        <v>0</v>
      </c>
      <c r="G215" s="95">
        <v>0</v>
      </c>
      <c r="H215" s="95">
        <v>0</v>
      </c>
      <c r="I215" s="95">
        <v>0</v>
      </c>
      <c r="J215" s="95">
        <v>0</v>
      </c>
      <c r="K215" s="95">
        <v>0</v>
      </c>
      <c r="L215" s="95">
        <v>0</v>
      </c>
      <c r="M215" s="95">
        <v>0</v>
      </c>
      <c r="N215" s="95">
        <v>0</v>
      </c>
      <c r="O215" s="95">
        <v>0</v>
      </c>
      <c r="P215" s="113">
        <f t="shared" si="42"/>
        <v>0</v>
      </c>
      <c r="AB215" s="110"/>
    </row>
    <row r="216" spans="1:28" ht="18" x14ac:dyDescent="0.35">
      <c r="A216" s="94" t="s">
        <v>52</v>
      </c>
      <c r="B216" s="95">
        <v>0</v>
      </c>
      <c r="C216" s="95">
        <v>0</v>
      </c>
      <c r="D216" s="95">
        <v>0</v>
      </c>
      <c r="E216" s="95">
        <v>0</v>
      </c>
      <c r="F216" s="95">
        <v>0</v>
      </c>
      <c r="G216" s="95">
        <v>0</v>
      </c>
      <c r="H216" s="95">
        <v>0</v>
      </c>
      <c r="I216" s="95">
        <v>0</v>
      </c>
      <c r="J216" s="95">
        <v>0</v>
      </c>
      <c r="K216" s="95">
        <v>0</v>
      </c>
      <c r="L216" s="95">
        <v>0</v>
      </c>
      <c r="M216" s="95">
        <v>0</v>
      </c>
      <c r="N216" s="95">
        <v>0</v>
      </c>
      <c r="O216" s="95">
        <v>0</v>
      </c>
      <c r="P216" s="113">
        <f t="shared" si="42"/>
        <v>0</v>
      </c>
      <c r="AB216" s="110"/>
    </row>
    <row r="217" spans="1:28" ht="18" x14ac:dyDescent="0.35">
      <c r="A217" s="98" t="s">
        <v>7</v>
      </c>
      <c r="B217" s="99">
        <f>SUM(B212:B216)</f>
        <v>0</v>
      </c>
      <c r="C217" s="99">
        <f t="shared" ref="C217:L217" si="43">SUM(C212:C216)</f>
        <v>0</v>
      </c>
      <c r="D217" s="99">
        <f t="shared" si="43"/>
        <v>0</v>
      </c>
      <c r="E217" s="99">
        <f t="shared" si="43"/>
        <v>0</v>
      </c>
      <c r="F217" s="99">
        <f t="shared" si="43"/>
        <v>0</v>
      </c>
      <c r="G217" s="99">
        <f t="shared" si="43"/>
        <v>0</v>
      </c>
      <c r="H217" s="99">
        <f t="shared" si="43"/>
        <v>0</v>
      </c>
      <c r="I217" s="99">
        <f t="shared" si="43"/>
        <v>0</v>
      </c>
      <c r="J217" s="99">
        <f t="shared" si="43"/>
        <v>0</v>
      </c>
      <c r="K217" s="99">
        <f t="shared" si="43"/>
        <v>0</v>
      </c>
      <c r="L217" s="99">
        <f t="shared" si="43"/>
        <v>0</v>
      </c>
      <c r="M217" s="99">
        <f t="shared" ref="M217:O217" si="44">SUM(M212:M216)</f>
        <v>0</v>
      </c>
      <c r="N217" s="99">
        <f t="shared" ref="N217" si="45">SUM(N212:N216)</f>
        <v>0</v>
      </c>
      <c r="O217" s="99">
        <f t="shared" si="44"/>
        <v>0</v>
      </c>
      <c r="P217" s="99">
        <f t="shared" si="42"/>
        <v>0</v>
      </c>
      <c r="AB217" s="110"/>
    </row>
    <row r="218" spans="1:28" ht="18" x14ac:dyDescent="0.35">
      <c r="A218" s="112"/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</row>
    <row r="219" spans="1:28" ht="18" x14ac:dyDescent="0.35">
      <c r="A219" s="112"/>
      <c r="B219" s="112"/>
      <c r="C219" s="112"/>
      <c r="D219" s="112"/>
      <c r="E219" s="112"/>
      <c r="F219" s="112"/>
      <c r="G219" s="112" t="s">
        <v>124</v>
      </c>
      <c r="H219" s="112"/>
      <c r="I219" s="112"/>
      <c r="J219" s="112"/>
      <c r="K219" s="112"/>
      <c r="L219" s="112"/>
      <c r="M219" s="112"/>
      <c r="N219" s="112"/>
      <c r="O219" s="112"/>
    </row>
    <row r="220" spans="1:28" ht="18" x14ac:dyDescent="0.35">
      <c r="A220" s="112"/>
      <c r="B220" s="112"/>
      <c r="C220" s="112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</row>
    <row r="221" spans="1:28" ht="18" x14ac:dyDescent="0.35">
      <c r="A221" s="112"/>
      <c r="B221" s="112"/>
      <c r="C221" s="112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</row>
    <row r="222" spans="1:28" ht="15" customHeight="1" x14ac:dyDescent="0.35">
      <c r="A222" s="165" t="s">
        <v>47</v>
      </c>
      <c r="B222" s="79"/>
      <c r="C222" s="79"/>
      <c r="D222" s="80"/>
      <c r="E222" s="80"/>
      <c r="F222" s="81"/>
      <c r="G222" s="82" t="s">
        <v>3</v>
      </c>
      <c r="H222" s="80" t="s">
        <v>3</v>
      </c>
      <c r="I222" s="81"/>
      <c r="J222" s="82"/>
      <c r="K222" s="82" t="s">
        <v>4</v>
      </c>
      <c r="L222" s="168" t="s">
        <v>104</v>
      </c>
      <c r="M222" s="81" t="s">
        <v>5</v>
      </c>
      <c r="N222" s="168" t="s">
        <v>70</v>
      </c>
      <c r="O222" s="165" t="s">
        <v>100</v>
      </c>
      <c r="P222" s="165" t="s">
        <v>7</v>
      </c>
      <c r="AB222" s="110"/>
    </row>
    <row r="223" spans="1:28" ht="18" x14ac:dyDescent="0.35">
      <c r="A223" s="166"/>
      <c r="B223" s="83" t="s">
        <v>8</v>
      </c>
      <c r="C223" s="83" t="s">
        <v>73</v>
      </c>
      <c r="D223" s="84" t="s">
        <v>9</v>
      </c>
      <c r="E223" s="84" t="s">
        <v>73</v>
      </c>
      <c r="F223" s="85" t="s">
        <v>10</v>
      </c>
      <c r="G223" s="86" t="s">
        <v>11</v>
      </c>
      <c r="H223" s="84" t="s">
        <v>12</v>
      </c>
      <c r="I223" s="85" t="s">
        <v>5</v>
      </c>
      <c r="J223" s="86" t="s">
        <v>73</v>
      </c>
      <c r="K223" s="86" t="s">
        <v>13</v>
      </c>
      <c r="L223" s="169"/>
      <c r="M223" s="85" t="s">
        <v>14</v>
      </c>
      <c r="N223" s="169"/>
      <c r="O223" s="166"/>
      <c r="P223" s="166"/>
      <c r="AB223" s="110"/>
    </row>
    <row r="224" spans="1:28" ht="18" x14ac:dyDescent="0.35">
      <c r="A224" s="166"/>
      <c r="B224" s="83" t="s">
        <v>15</v>
      </c>
      <c r="C224" s="83" t="s">
        <v>8</v>
      </c>
      <c r="D224" s="84" t="s">
        <v>16</v>
      </c>
      <c r="E224" s="84" t="s">
        <v>9</v>
      </c>
      <c r="F224" s="85" t="s">
        <v>11</v>
      </c>
      <c r="G224" s="86" t="s">
        <v>17</v>
      </c>
      <c r="H224" s="84" t="s">
        <v>18</v>
      </c>
      <c r="I224" s="85" t="s">
        <v>19</v>
      </c>
      <c r="J224" s="86" t="s">
        <v>5</v>
      </c>
      <c r="K224" s="86" t="s">
        <v>20</v>
      </c>
      <c r="L224" s="169"/>
      <c r="M224" s="85" t="s">
        <v>21</v>
      </c>
      <c r="N224" s="169"/>
      <c r="O224" s="166"/>
      <c r="P224" s="166"/>
      <c r="AB224" s="110"/>
    </row>
    <row r="225" spans="1:28" ht="18" x14ac:dyDescent="0.35">
      <c r="A225" s="166"/>
      <c r="B225" s="83" t="s">
        <v>22</v>
      </c>
      <c r="C225" s="83" t="s">
        <v>15</v>
      </c>
      <c r="D225" s="84" t="s">
        <v>23</v>
      </c>
      <c r="E225" s="84" t="s">
        <v>16</v>
      </c>
      <c r="F225" s="85" t="s">
        <v>24</v>
      </c>
      <c r="G225" s="86" t="s">
        <v>25</v>
      </c>
      <c r="H225" s="84" t="s">
        <v>26</v>
      </c>
      <c r="I225" s="85" t="s">
        <v>27</v>
      </c>
      <c r="J225" s="86" t="s">
        <v>19</v>
      </c>
      <c r="K225" s="86" t="s">
        <v>28</v>
      </c>
      <c r="L225" s="169"/>
      <c r="M225" s="85" t="s">
        <v>11</v>
      </c>
      <c r="N225" s="169"/>
      <c r="O225" s="166"/>
      <c r="P225" s="166"/>
      <c r="AB225" s="110"/>
    </row>
    <row r="226" spans="1:28" ht="18" x14ac:dyDescent="0.35">
      <c r="A226" s="166"/>
      <c r="B226" s="83"/>
      <c r="C226" s="83" t="s">
        <v>22</v>
      </c>
      <c r="D226" s="87"/>
      <c r="E226" s="84" t="s">
        <v>23</v>
      </c>
      <c r="F226" s="85" t="s">
        <v>29</v>
      </c>
      <c r="G226" s="86" t="s">
        <v>30</v>
      </c>
      <c r="H226" s="84" t="s">
        <v>31</v>
      </c>
      <c r="I226" s="85" t="s">
        <v>32</v>
      </c>
      <c r="J226" s="86" t="s">
        <v>27</v>
      </c>
      <c r="K226" s="86" t="s">
        <v>33</v>
      </c>
      <c r="L226" s="169"/>
      <c r="M226" s="85" t="s">
        <v>24</v>
      </c>
      <c r="N226" s="169"/>
      <c r="O226" s="166"/>
      <c r="P226" s="166"/>
      <c r="AB226" s="110"/>
    </row>
    <row r="227" spans="1:28" ht="18" x14ac:dyDescent="0.35">
      <c r="A227" s="167"/>
      <c r="B227" s="88"/>
      <c r="C227" s="88"/>
      <c r="D227" s="89"/>
      <c r="E227" s="154"/>
      <c r="F227" s="90"/>
      <c r="G227" s="91"/>
      <c r="H227" s="89"/>
      <c r="I227" s="90"/>
      <c r="J227" s="91" t="s">
        <v>32</v>
      </c>
      <c r="K227" s="92" t="s">
        <v>34</v>
      </c>
      <c r="L227" s="170"/>
      <c r="M227" s="93" t="s">
        <v>29</v>
      </c>
      <c r="N227" s="170"/>
      <c r="O227" s="167"/>
      <c r="P227" s="167"/>
      <c r="AB227" s="110"/>
    </row>
    <row r="228" spans="1:28" ht="18" x14ac:dyDescent="0.35">
      <c r="A228" s="94" t="s">
        <v>35</v>
      </c>
      <c r="B228" s="95">
        <f t="shared" ref="B228:F232" si="46">B12+B30+B48+B66+B84+B102+B120+B138+B156+B174+B193+B212</f>
        <v>96889428.426043898</v>
      </c>
      <c r="C228" s="95">
        <f t="shared" ref="C228" si="47">C12+C30+C48+C66+C84+C102+C120+C138+C156+C174+C193+C212</f>
        <v>0</v>
      </c>
      <c r="D228" s="95">
        <f t="shared" si="46"/>
        <v>18829321.75587583</v>
      </c>
      <c r="E228" s="95">
        <f t="shared" ref="E228" si="48">E12+E30+E48+E66+E84+E102+E120+E138+E156+E174+E193+E212</f>
        <v>0</v>
      </c>
      <c r="F228" s="95">
        <f t="shared" si="46"/>
        <v>7032686</v>
      </c>
      <c r="G228" s="95">
        <f t="shared" ref="G228:M228" si="49">G12+G30+G48+G66+G84+G102+G120+G138+G156+G174+G193+G212</f>
        <v>6632</v>
      </c>
      <c r="H228" s="95">
        <f t="shared" si="49"/>
        <v>3440556.5489445813</v>
      </c>
      <c r="I228" s="95">
        <f t="shared" si="49"/>
        <v>4186413.732199084</v>
      </c>
      <c r="J228" s="95">
        <f t="shared" ref="J228" si="50">J12+J30+J48+J66+J84+J102+J120+J138+J156+J174+J193+J212</f>
        <v>0</v>
      </c>
      <c r="K228" s="95">
        <f t="shared" si="49"/>
        <v>9115478.9642835055</v>
      </c>
      <c r="L228" s="95">
        <f>L12+L30+L48+L66+L84+L102+L120+L138+L156+L174+L193+L212</f>
        <v>10162</v>
      </c>
      <c r="M228" s="95">
        <f t="shared" si="49"/>
        <v>740173.32674255886</v>
      </c>
      <c r="N228" s="95">
        <f t="shared" ref="N228:O228" si="51">N12+N30+N48+N66+N84+N102+N120+N138+N156+N174+N193+N212</f>
        <v>0</v>
      </c>
      <c r="O228" s="95">
        <f t="shared" si="51"/>
        <v>2147980.4878393076</v>
      </c>
      <c r="P228" s="113">
        <f t="shared" ref="P228:P233" si="52">SUM(B228:O228)</f>
        <v>142398833.24192876</v>
      </c>
      <c r="Q228" s="110">
        <f>P174+P193+P212</f>
        <v>0</v>
      </c>
      <c r="R228" s="110">
        <f>Q228-'4to trimestre 2024'!P15</f>
        <v>0</v>
      </c>
      <c r="AB228" s="110"/>
    </row>
    <row r="229" spans="1:28" ht="18" x14ac:dyDescent="0.35">
      <c r="A229" s="94" t="s">
        <v>36</v>
      </c>
      <c r="B229" s="95">
        <f t="shared" si="46"/>
        <v>56035767.850766748</v>
      </c>
      <c r="C229" s="95">
        <f t="shared" ref="C229" si="53">C13+C31+C49+C67+C85+C103+C121+C139+C157+C175+C194+C213</f>
        <v>0</v>
      </c>
      <c r="D229" s="95">
        <f t="shared" si="46"/>
        <v>11278765.280471157</v>
      </c>
      <c r="E229" s="95">
        <f t="shared" ref="E229" si="54">E13+E31+E49+E67+E85+E103+E121+E139+E157+E175+E194+E213</f>
        <v>0</v>
      </c>
      <c r="F229" s="95">
        <f t="shared" si="46"/>
        <v>0</v>
      </c>
      <c r="G229" s="95">
        <f t="shared" ref="G229:M229" si="55">G13+G31+G49+G67+G85+G103+G121+G139+G157+G175+G194+G213</f>
        <v>124</v>
      </c>
      <c r="H229" s="95">
        <f t="shared" si="55"/>
        <v>1989837.6034001934</v>
      </c>
      <c r="I229" s="95">
        <f t="shared" si="55"/>
        <v>2507662.1699175173</v>
      </c>
      <c r="J229" s="95">
        <f t="shared" ref="J229" si="56">J13+J31+J49+J67+J85+J103+J121+J139+J157+J175+J194+J213</f>
        <v>0</v>
      </c>
      <c r="K229" s="95">
        <f t="shared" si="55"/>
        <v>1878899.8462560414</v>
      </c>
      <c r="L229" s="95">
        <f t="shared" ref="L229" si="57">L13+L31+L49+L67+L85+L103+L121+L139+L157+L175+L194+L213</f>
        <v>2188</v>
      </c>
      <c r="M229" s="95">
        <f t="shared" si="55"/>
        <v>0</v>
      </c>
      <c r="N229" s="95">
        <f t="shared" ref="N229:O229" si="58">N13+N31+N49+N67+N85+N103+N121+N139+N157+N175+N194+N213</f>
        <v>0</v>
      </c>
      <c r="O229" s="95">
        <f t="shared" si="58"/>
        <v>1765899.4826712171</v>
      </c>
      <c r="P229" s="113">
        <f t="shared" si="52"/>
        <v>75459144.233482897</v>
      </c>
      <c r="Q229" s="110">
        <f t="shared" ref="Q229:Q233" si="59">P175+P194+P213</f>
        <v>0</v>
      </c>
      <c r="R229" s="110">
        <f>Q229-'4to trimestre 2024'!P16</f>
        <v>0</v>
      </c>
      <c r="AB229" s="110"/>
    </row>
    <row r="230" spans="1:28" ht="18" x14ac:dyDescent="0.35">
      <c r="A230" s="94" t="s">
        <v>37</v>
      </c>
      <c r="B230" s="95">
        <f t="shared" si="46"/>
        <v>55269120.803939722</v>
      </c>
      <c r="C230" s="95">
        <f t="shared" ref="C230" si="60">C14+C32+C50+C68+C86+C104+C122+C140+C158+C176+C195+C214</f>
        <v>0</v>
      </c>
      <c r="D230" s="95">
        <f t="shared" si="46"/>
        <v>11004194.688380277</v>
      </c>
      <c r="E230" s="95">
        <f t="shared" ref="E230" si="61">E14+E32+E50+E68+E86+E104+E122+E140+E158+E176+E195+E214</f>
        <v>0</v>
      </c>
      <c r="F230" s="95">
        <f t="shared" si="46"/>
        <v>0</v>
      </c>
      <c r="G230" s="95">
        <f t="shared" ref="G230:M230" si="62">G14+G32+G50+G68+G86+G104+G122+G140+G158+G176+G195+G214</f>
        <v>70</v>
      </c>
      <c r="H230" s="95">
        <f t="shared" si="62"/>
        <v>1962613.8643345523</v>
      </c>
      <c r="I230" s="95">
        <f t="shared" si="62"/>
        <v>2446615.5686596367</v>
      </c>
      <c r="J230" s="95">
        <f t="shared" ref="J230" si="63">J14+J32+J50+J68+J86+J104+J122+J140+J158+J176+J195+J214</f>
        <v>0</v>
      </c>
      <c r="K230" s="95">
        <f t="shared" si="62"/>
        <v>1646870.8522722316</v>
      </c>
      <c r="L230" s="95">
        <f t="shared" ref="L230" si="64">L14+L32+L50+L68+L86+L104+L122+L140+L158+L176+L195+L214</f>
        <v>1867</v>
      </c>
      <c r="M230" s="95">
        <f t="shared" si="62"/>
        <v>0</v>
      </c>
      <c r="N230" s="95">
        <f>N14+N32+N50+N68+N86+N104+N122+N140+N158+N176+N195+N214</f>
        <v>0</v>
      </c>
      <c r="O230" s="95">
        <f>O14+O32+O50+O68+O86+O104+O122+O140+O158+O176+O195+O214</f>
        <v>1760301.5711658741</v>
      </c>
      <c r="P230" s="113">
        <f t="shared" si="52"/>
        <v>74091654.34875229</v>
      </c>
      <c r="Q230" s="110">
        <f t="shared" si="59"/>
        <v>0</v>
      </c>
      <c r="R230" s="110">
        <f>Q230-'4to trimestre 2024'!P17</f>
        <v>0</v>
      </c>
      <c r="AB230" s="110"/>
    </row>
    <row r="231" spans="1:28" ht="18" x14ac:dyDescent="0.35">
      <c r="A231" s="94" t="s">
        <v>38</v>
      </c>
      <c r="B231" s="95">
        <f t="shared" si="46"/>
        <v>146918962.46829623</v>
      </c>
      <c r="C231" s="95">
        <f t="shared" ref="C231" si="65">C15+C33+C51+C69+C87+C105+C123+C141+C159+C177+C196+C215</f>
        <v>0</v>
      </c>
      <c r="D231" s="95">
        <f t="shared" si="46"/>
        <v>24511259.479197498</v>
      </c>
      <c r="E231" s="95">
        <f t="shared" ref="E231" si="66">E15+E33+E51+E69+E87+E105+E123+E141+E159+E177+E196+E215</f>
        <v>0</v>
      </c>
      <c r="F231" s="95">
        <f t="shared" si="46"/>
        <v>1344532</v>
      </c>
      <c r="G231" s="95">
        <f t="shared" ref="G231:M231" si="67">G15+G33+G51+G69+G87+G105+G123+G141+G159+G177+G196+G215</f>
        <v>136</v>
      </c>
      <c r="H231" s="95">
        <f t="shared" si="67"/>
        <v>5217111.9873028975</v>
      </c>
      <c r="I231" s="95">
        <f t="shared" si="67"/>
        <v>5449706.293599545</v>
      </c>
      <c r="J231" s="95">
        <f t="shared" ref="J231" si="68">J15+J33+J51+J69+J87+J105+J123+J141+J159+J177+J196+J215</f>
        <v>0</v>
      </c>
      <c r="K231" s="95">
        <f t="shared" si="67"/>
        <v>10196433.76688355</v>
      </c>
      <c r="L231" s="95">
        <f t="shared" ref="L231" si="69">L15+L33+L51+L69+L87+L105+L123+L141+L159+L177+L196+L215</f>
        <v>11232</v>
      </c>
      <c r="M231" s="95">
        <f t="shared" si="67"/>
        <v>37226.873257441177</v>
      </c>
      <c r="N231" s="95">
        <f t="shared" ref="N231:O231" si="70">N15+N33+N51+N69+N87+N105+N123+N141+N159+N177+N196+N215</f>
        <v>10485720.877358301</v>
      </c>
      <c r="O231" s="95">
        <f t="shared" si="70"/>
        <v>3292381.3146123188</v>
      </c>
      <c r="P231" s="113">
        <f t="shared" si="52"/>
        <v>207464703.06050777</v>
      </c>
      <c r="Q231" s="110">
        <f t="shared" si="59"/>
        <v>0</v>
      </c>
      <c r="R231" s="110">
        <f>Q231-'4to trimestre 2024'!P18</f>
        <v>0</v>
      </c>
      <c r="AB231" s="110"/>
    </row>
    <row r="232" spans="1:28" ht="18" x14ac:dyDescent="0.35">
      <c r="A232" s="94" t="s">
        <v>39</v>
      </c>
      <c r="B232" s="95">
        <f t="shared" si="46"/>
        <v>33031974.810000937</v>
      </c>
      <c r="C232" s="95">
        <f t="shared" ref="C232" si="71">C16+C34+C52+C70+C88+C106+C124+C142+C160+C178+C197+C216</f>
        <v>0</v>
      </c>
      <c r="D232" s="95">
        <f t="shared" si="46"/>
        <v>9774466.7420402616</v>
      </c>
      <c r="E232" s="95">
        <f t="shared" ref="E232" si="72">E16+E34+E52+E70+E88+E106+E124+E142+E160+E178+E197+E216</f>
        <v>0</v>
      </c>
      <c r="F232" s="95">
        <f t="shared" si="46"/>
        <v>0</v>
      </c>
      <c r="G232" s="95">
        <f t="shared" ref="G232:M232" si="73">G16+G34+G52+G70+G88+G106+G124+G142+G160+G178+G197+G216</f>
        <v>0</v>
      </c>
      <c r="H232" s="95">
        <f t="shared" si="73"/>
        <v>1172969.8389527549</v>
      </c>
      <c r="I232" s="95">
        <f t="shared" si="73"/>
        <v>2173204.2356242179</v>
      </c>
      <c r="J232" s="95">
        <f t="shared" ref="J232" si="74">J16+J34+J52+J70+J88+J106+J124+J142+J160+J178+J197+J216</f>
        <v>0</v>
      </c>
      <c r="K232" s="95">
        <f t="shared" si="73"/>
        <v>468767.57030467002</v>
      </c>
      <c r="L232" s="95">
        <f t="shared" ref="L232" si="75">L16+L34+L52+L70+L88+L106+L124+L142+L160+L178+L197+L216</f>
        <v>533</v>
      </c>
      <c r="M232" s="95">
        <f t="shared" si="73"/>
        <v>0</v>
      </c>
      <c r="N232" s="95">
        <f t="shared" ref="N232:O232" si="76">N16+N34+N52+N70+N88+N106+N124+N142+N160+N178+N197+N216</f>
        <v>0</v>
      </c>
      <c r="O232" s="95">
        <f t="shared" si="76"/>
        <v>1780989.7437112816</v>
      </c>
      <c r="P232" s="113">
        <f t="shared" si="52"/>
        <v>48402905.940634131</v>
      </c>
      <c r="Q232" s="110">
        <f t="shared" si="59"/>
        <v>0</v>
      </c>
      <c r="R232" s="110">
        <f>Q232-'4to trimestre 2024'!P19</f>
        <v>0</v>
      </c>
      <c r="AB232" s="110"/>
    </row>
    <row r="233" spans="1:28" ht="18" x14ac:dyDescent="0.35">
      <c r="A233" s="98" t="s">
        <v>40</v>
      </c>
      <c r="B233" s="99">
        <f>SUM(B228:B232)</f>
        <v>388145254.35904759</v>
      </c>
      <c r="C233" s="99">
        <f>SUM(C228:C232)</f>
        <v>0</v>
      </c>
      <c r="D233" s="99">
        <f t="shared" ref="D233:O233" si="77">SUM(D228:D232)</f>
        <v>75398007.945965022</v>
      </c>
      <c r="E233" s="99">
        <f t="shared" ref="E233" si="78">SUM(E228:E232)</f>
        <v>0</v>
      </c>
      <c r="F233" s="99">
        <f t="shared" si="77"/>
        <v>8377218</v>
      </c>
      <c r="G233" s="99">
        <f t="shared" si="77"/>
        <v>6962</v>
      </c>
      <c r="H233" s="99">
        <f>SUM(H228:H232)</f>
        <v>13783089.842934979</v>
      </c>
      <c r="I233" s="99">
        <f t="shared" si="77"/>
        <v>16763602.000000002</v>
      </c>
      <c r="J233" s="99">
        <f t="shared" ref="J233" si="79">SUM(J228:J232)</f>
        <v>0</v>
      </c>
      <c r="K233" s="99">
        <f t="shared" si="77"/>
        <v>23306451</v>
      </c>
      <c r="L233" s="99">
        <f t="shared" si="77"/>
        <v>25982</v>
      </c>
      <c r="M233" s="99">
        <f t="shared" si="77"/>
        <v>777400.20000000007</v>
      </c>
      <c r="N233" s="99">
        <f t="shared" ref="N233" si="80">SUM(N228:N232)</f>
        <v>10485720.877358301</v>
      </c>
      <c r="O233" s="99">
        <f t="shared" si="77"/>
        <v>10747552.599999998</v>
      </c>
      <c r="P233" s="99">
        <f t="shared" si="52"/>
        <v>547817240.82530582</v>
      </c>
      <c r="Q233" s="110">
        <f t="shared" si="59"/>
        <v>0</v>
      </c>
      <c r="AB233" s="110"/>
    </row>
    <row r="235" spans="1:28" ht="18" x14ac:dyDescent="0.35">
      <c r="B235" s="117"/>
      <c r="C235" s="117"/>
      <c r="D235" s="117"/>
      <c r="E235" s="117"/>
      <c r="F235" s="117"/>
      <c r="G235" s="117"/>
      <c r="H235" s="117"/>
      <c r="I235" s="117"/>
      <c r="J235" s="117"/>
      <c r="K235" s="117"/>
      <c r="L235" s="117"/>
      <c r="M235" s="117"/>
      <c r="N235" s="117"/>
      <c r="O235" s="117"/>
    </row>
    <row r="236" spans="1:28" ht="18" x14ac:dyDescent="0.35">
      <c r="B236" s="117"/>
      <c r="C236" s="117"/>
      <c r="D236" s="117"/>
      <c r="E236" s="117"/>
      <c r="F236" s="117"/>
      <c r="G236" s="117"/>
      <c r="H236" s="117"/>
      <c r="I236" s="117"/>
      <c r="J236" s="117"/>
      <c r="K236" s="117"/>
      <c r="L236" s="117"/>
      <c r="M236" s="117"/>
      <c r="N236" s="117"/>
      <c r="O236" s="117"/>
      <c r="P236" s="117"/>
    </row>
    <row r="237" spans="1:28" ht="18" hidden="1" x14ac:dyDescent="0.35">
      <c r="D237" s="117"/>
      <c r="E237" s="117"/>
      <c r="G237" s="110"/>
      <c r="H237" s="110"/>
      <c r="I237" s="110"/>
      <c r="J237" s="110"/>
      <c r="K237" s="110"/>
      <c r="N237" s="110"/>
      <c r="O237" s="110"/>
    </row>
    <row r="238" spans="1:28" ht="18" hidden="1" x14ac:dyDescent="0.35">
      <c r="A238" s="186"/>
      <c r="B238" s="186"/>
      <c r="C238" s="186"/>
      <c r="D238" s="186"/>
      <c r="E238" s="118"/>
      <c r="F238" s="117"/>
      <c r="G238" s="187"/>
      <c r="H238" s="187"/>
      <c r="I238" s="187"/>
      <c r="J238" s="187"/>
      <c r="K238" s="187"/>
      <c r="L238" s="118"/>
      <c r="M238" s="117"/>
      <c r="N238" s="110"/>
      <c r="O238" s="110"/>
    </row>
    <row r="239" spans="1:28" ht="18" hidden="1" x14ac:dyDescent="0.35">
      <c r="A239" s="184"/>
      <c r="B239" s="119"/>
      <c r="C239" s="150"/>
      <c r="D239" s="120"/>
      <c r="E239" s="152"/>
      <c r="G239" s="188"/>
      <c r="H239" s="121"/>
      <c r="I239" s="122"/>
      <c r="J239" s="122"/>
      <c r="K239" s="190"/>
      <c r="L239" s="123"/>
      <c r="N239" s="110"/>
      <c r="O239" s="110"/>
    </row>
    <row r="240" spans="1:28" ht="18" hidden="1" x14ac:dyDescent="0.35">
      <c r="A240" s="184"/>
      <c r="B240" s="124"/>
      <c r="C240" s="123"/>
      <c r="D240" s="125"/>
      <c r="E240" s="152"/>
      <c r="G240" s="188"/>
      <c r="H240" s="126"/>
      <c r="I240" s="127"/>
      <c r="J240" s="127"/>
      <c r="K240" s="191"/>
      <c r="L240" s="123"/>
      <c r="N240" s="110"/>
      <c r="O240" s="110"/>
    </row>
    <row r="241" spans="1:15" ht="18" hidden="1" x14ac:dyDescent="0.35">
      <c r="A241" s="184"/>
      <c r="B241" s="124"/>
      <c r="C241" s="123"/>
      <c r="D241" s="125"/>
      <c r="E241" s="152"/>
      <c r="F241" s="117"/>
      <c r="G241" s="188"/>
      <c r="H241" s="126"/>
      <c r="I241" s="127"/>
      <c r="J241" s="127"/>
      <c r="K241" s="191"/>
      <c r="L241" s="123"/>
      <c r="M241" s="117"/>
      <c r="N241" s="110"/>
      <c r="O241" s="110"/>
    </row>
    <row r="242" spans="1:15" ht="18" hidden="1" x14ac:dyDescent="0.35">
      <c r="A242" s="184"/>
      <c r="B242" s="124"/>
      <c r="C242" s="123"/>
      <c r="D242" s="125"/>
      <c r="E242" s="152"/>
      <c r="G242" s="188"/>
      <c r="H242" s="126"/>
      <c r="I242" s="127"/>
      <c r="J242" s="127"/>
      <c r="K242" s="191"/>
      <c r="L242" s="123"/>
      <c r="N242" s="110"/>
      <c r="O242" s="110"/>
    </row>
    <row r="243" spans="1:15" ht="18" hidden="1" x14ac:dyDescent="0.35">
      <c r="A243" s="184"/>
      <c r="B243" s="124"/>
      <c r="C243" s="123"/>
      <c r="D243" s="125"/>
      <c r="E243" s="152"/>
      <c r="G243" s="188"/>
      <c r="H243" s="126"/>
      <c r="I243" s="127"/>
      <c r="J243" s="127"/>
      <c r="K243" s="191"/>
      <c r="L243" s="123"/>
      <c r="N243" s="110"/>
      <c r="O243" s="110"/>
    </row>
    <row r="244" spans="1:15" ht="18" hidden="1" x14ac:dyDescent="0.35">
      <c r="A244" s="185"/>
      <c r="B244" s="128"/>
      <c r="C244" s="151"/>
      <c r="D244" s="129"/>
      <c r="E244" s="153"/>
      <c r="F244" s="117"/>
      <c r="G244" s="189"/>
      <c r="H244" s="130"/>
      <c r="I244" s="131"/>
      <c r="J244" s="131"/>
      <c r="K244" s="192"/>
      <c r="L244" s="123"/>
      <c r="M244" s="117"/>
      <c r="N244" s="110"/>
      <c r="O244" s="110"/>
    </row>
    <row r="245" spans="1:15" ht="18" hidden="1" x14ac:dyDescent="0.35">
      <c r="A245" s="132"/>
      <c r="B245" s="133"/>
      <c r="C245" s="134"/>
      <c r="D245" s="134"/>
      <c r="E245" s="137"/>
      <c r="F245" s="117"/>
      <c r="G245" s="135"/>
      <c r="H245" s="136"/>
      <c r="I245" s="136"/>
      <c r="J245" s="136"/>
      <c r="K245" s="136"/>
      <c r="L245" s="137"/>
      <c r="M245" s="117"/>
      <c r="N245" s="110"/>
      <c r="O245" s="110"/>
    </row>
    <row r="246" spans="1:15" ht="18" hidden="1" x14ac:dyDescent="0.35">
      <c r="A246" s="132"/>
      <c r="B246" s="133"/>
      <c r="C246" s="133"/>
      <c r="D246" s="133"/>
      <c r="E246" s="137"/>
      <c r="F246" s="117"/>
      <c r="G246" s="135"/>
      <c r="H246" s="136"/>
      <c r="I246" s="136"/>
      <c r="J246" s="136"/>
      <c r="K246" s="136"/>
      <c r="L246" s="137"/>
      <c r="M246" s="117"/>
      <c r="N246" s="110"/>
      <c r="O246" s="110"/>
    </row>
    <row r="247" spans="1:15" ht="18" hidden="1" x14ac:dyDescent="0.35">
      <c r="A247" s="132"/>
      <c r="B247" s="133"/>
      <c r="C247" s="133"/>
      <c r="D247" s="133"/>
      <c r="E247" s="137"/>
      <c r="F247" s="117"/>
      <c r="G247" s="135"/>
      <c r="H247" s="136"/>
      <c r="I247" s="136"/>
      <c r="J247" s="136"/>
      <c r="K247" s="136"/>
      <c r="L247" s="137"/>
      <c r="M247" s="117"/>
      <c r="N247" s="110"/>
      <c r="O247" s="110"/>
    </row>
    <row r="248" spans="1:15" ht="18" hidden="1" x14ac:dyDescent="0.35">
      <c r="A248" s="132"/>
      <c r="B248" s="133"/>
      <c r="C248" s="133"/>
      <c r="D248" s="133"/>
      <c r="E248" s="137"/>
      <c r="F248" s="117"/>
      <c r="G248" s="135"/>
      <c r="H248" s="136"/>
      <c r="I248" s="136"/>
      <c r="J248" s="136"/>
      <c r="K248" s="136"/>
      <c r="L248" s="137"/>
      <c r="M248" s="117"/>
      <c r="N248" s="110"/>
      <c r="O248" s="110"/>
    </row>
    <row r="249" spans="1:15" ht="18" hidden="1" x14ac:dyDescent="0.35">
      <c r="A249" s="132"/>
      <c r="B249" s="133"/>
      <c r="C249" s="133"/>
      <c r="D249" s="133"/>
      <c r="E249" s="137"/>
      <c r="F249" s="117"/>
      <c r="G249" s="135"/>
      <c r="H249" s="136"/>
      <c r="I249" s="136"/>
      <c r="J249" s="136"/>
      <c r="K249" s="136"/>
      <c r="L249" s="137"/>
      <c r="M249" s="117"/>
      <c r="N249" s="110"/>
      <c r="O249" s="110"/>
    </row>
    <row r="250" spans="1:15" ht="18" hidden="1" x14ac:dyDescent="0.35">
      <c r="A250" s="138"/>
      <c r="B250" s="139"/>
      <c r="C250" s="139"/>
      <c r="D250" s="139"/>
      <c r="E250" s="142"/>
      <c r="G250" s="140"/>
      <c r="H250" s="141"/>
      <c r="I250" s="141"/>
      <c r="J250" s="141"/>
      <c r="K250" s="141"/>
      <c r="L250" s="142"/>
      <c r="N250" s="110"/>
      <c r="O250" s="110"/>
    </row>
    <row r="251" spans="1:15" ht="18" hidden="1" x14ac:dyDescent="0.35">
      <c r="G251" s="110"/>
      <c r="H251" s="110"/>
      <c r="I251" s="110"/>
      <c r="J251" s="110"/>
      <c r="K251" s="110"/>
      <c r="N251" s="110"/>
      <c r="O251" s="110"/>
    </row>
    <row r="252" spans="1:15" ht="18" hidden="1" x14ac:dyDescent="0.35">
      <c r="G252" s="110"/>
      <c r="H252" s="110"/>
      <c r="I252" s="110"/>
      <c r="J252" s="110"/>
      <c r="K252" s="110"/>
      <c r="N252" s="110"/>
      <c r="O252" s="110"/>
    </row>
    <row r="253" spans="1:15" ht="18" hidden="1" x14ac:dyDescent="0.35">
      <c r="G253" s="110"/>
      <c r="H253" s="110"/>
      <c r="I253" s="110"/>
      <c r="J253" s="110"/>
      <c r="K253" s="110"/>
      <c r="N253" s="110"/>
      <c r="O253" s="110"/>
    </row>
    <row r="254" spans="1:15" ht="18" hidden="1" x14ac:dyDescent="0.35">
      <c r="A254" s="186"/>
      <c r="B254" s="186"/>
      <c r="C254" s="186"/>
      <c r="D254" s="186"/>
      <c r="E254" s="118"/>
      <c r="G254" s="110"/>
      <c r="H254" s="110"/>
      <c r="I254" s="110"/>
      <c r="J254" s="110"/>
      <c r="K254" s="110"/>
      <c r="N254" s="110"/>
      <c r="O254" s="110"/>
    </row>
    <row r="255" spans="1:15" ht="18" hidden="1" x14ac:dyDescent="0.35">
      <c r="A255" s="184"/>
      <c r="B255" s="119"/>
      <c r="C255" s="150"/>
      <c r="D255" s="120"/>
      <c r="E255" s="152"/>
      <c r="G255" s="110"/>
      <c r="H255" s="110"/>
      <c r="I255" s="110"/>
      <c r="J255" s="110"/>
      <c r="K255" s="110"/>
      <c r="N255" s="110"/>
      <c r="O255" s="110"/>
    </row>
    <row r="256" spans="1:15" ht="18" hidden="1" x14ac:dyDescent="0.35">
      <c r="A256" s="184"/>
      <c r="B256" s="124"/>
      <c r="C256" s="123"/>
      <c r="D256" s="125"/>
      <c r="E256" s="152"/>
      <c r="G256" s="110"/>
      <c r="H256" s="110"/>
      <c r="I256" s="110"/>
      <c r="J256" s="110"/>
      <c r="K256" s="110"/>
      <c r="N256" s="110"/>
      <c r="O256" s="110"/>
    </row>
    <row r="257" spans="1:16" ht="18" hidden="1" x14ac:dyDescent="0.35">
      <c r="A257" s="184"/>
      <c r="B257" s="124"/>
      <c r="C257" s="123"/>
      <c r="D257" s="125"/>
      <c r="E257" s="152"/>
      <c r="G257" s="110"/>
      <c r="H257" s="110"/>
      <c r="I257" s="110"/>
      <c r="J257" s="110"/>
      <c r="K257" s="110"/>
      <c r="N257" s="110"/>
      <c r="O257" s="110"/>
    </row>
    <row r="258" spans="1:16" ht="18" hidden="1" x14ac:dyDescent="0.35">
      <c r="A258" s="184"/>
      <c r="B258" s="124"/>
      <c r="C258" s="123"/>
      <c r="D258" s="125"/>
      <c r="E258" s="152"/>
      <c r="G258" s="110"/>
      <c r="H258" s="110"/>
      <c r="I258" s="110"/>
      <c r="J258" s="110"/>
      <c r="K258" s="110"/>
      <c r="N258" s="110"/>
      <c r="O258" s="110"/>
    </row>
    <row r="259" spans="1:16" ht="18" hidden="1" x14ac:dyDescent="0.35">
      <c r="A259" s="184"/>
      <c r="B259" s="124"/>
      <c r="C259" s="123"/>
      <c r="D259" s="125"/>
      <c r="E259" s="152"/>
      <c r="G259" s="110"/>
      <c r="H259" s="110"/>
      <c r="I259" s="110"/>
      <c r="J259" s="110"/>
      <c r="K259" s="110"/>
      <c r="N259" s="110"/>
      <c r="O259" s="110"/>
    </row>
    <row r="260" spans="1:16" ht="18" hidden="1" x14ac:dyDescent="0.35">
      <c r="A260" s="185"/>
      <c r="B260" s="128"/>
      <c r="C260" s="151"/>
      <c r="D260" s="129"/>
      <c r="E260" s="153"/>
      <c r="G260" s="110"/>
      <c r="H260" s="110"/>
      <c r="I260" s="110"/>
      <c r="J260" s="110"/>
      <c r="K260" s="110"/>
      <c r="N260" s="110"/>
      <c r="O260" s="110"/>
    </row>
    <row r="261" spans="1:16" ht="18" hidden="1" x14ac:dyDescent="0.35">
      <c r="A261" s="132"/>
      <c r="B261" s="133"/>
      <c r="C261" s="134"/>
      <c r="D261" s="134"/>
      <c r="E261" s="137"/>
      <c r="G261" s="110"/>
      <c r="H261" s="110"/>
      <c r="I261" s="110"/>
      <c r="J261" s="110"/>
      <c r="K261" s="110"/>
      <c r="N261" s="110"/>
      <c r="O261" s="110"/>
    </row>
    <row r="262" spans="1:16" ht="18" hidden="1" x14ac:dyDescent="0.35">
      <c r="A262" s="132"/>
      <c r="B262" s="133"/>
      <c r="C262" s="133"/>
      <c r="D262" s="133"/>
      <c r="E262" s="137"/>
      <c r="G262" s="110"/>
      <c r="H262" s="110"/>
      <c r="I262" s="110"/>
      <c r="J262" s="110"/>
      <c r="K262" s="110"/>
      <c r="N262" s="110"/>
      <c r="O262" s="110"/>
    </row>
    <row r="263" spans="1:16" ht="18" hidden="1" x14ac:dyDescent="0.35">
      <c r="A263" s="132"/>
      <c r="B263" s="133"/>
      <c r="C263" s="133"/>
      <c r="D263" s="133"/>
      <c r="E263" s="137"/>
      <c r="G263" s="110"/>
      <c r="H263" s="110"/>
      <c r="I263" s="110"/>
      <c r="J263" s="110"/>
      <c r="K263" s="110"/>
      <c r="N263" s="110"/>
      <c r="O263" s="110"/>
    </row>
    <row r="264" spans="1:16" ht="18" hidden="1" x14ac:dyDescent="0.35">
      <c r="A264" s="132"/>
      <c r="B264" s="133"/>
      <c r="C264" s="133"/>
      <c r="D264" s="133"/>
      <c r="E264" s="137"/>
      <c r="G264" s="110"/>
      <c r="H264" s="110"/>
      <c r="I264" s="110"/>
      <c r="J264" s="110"/>
      <c r="K264" s="110"/>
      <c r="N264" s="110"/>
      <c r="O264" s="110"/>
    </row>
    <row r="265" spans="1:16" ht="18" hidden="1" x14ac:dyDescent="0.35">
      <c r="A265" s="132"/>
      <c r="B265" s="133"/>
      <c r="C265" s="133"/>
      <c r="D265" s="133"/>
      <c r="E265" s="137"/>
      <c r="G265" s="110"/>
      <c r="H265" s="110"/>
      <c r="I265" s="110"/>
      <c r="J265" s="110"/>
      <c r="K265" s="110"/>
      <c r="N265" s="110"/>
      <c r="O265" s="110"/>
    </row>
    <row r="266" spans="1:16" ht="18" hidden="1" x14ac:dyDescent="0.35">
      <c r="A266" s="138"/>
      <c r="B266" s="139"/>
      <c r="C266" s="139"/>
      <c r="D266" s="139"/>
      <c r="E266" s="142"/>
      <c r="G266" s="110"/>
      <c r="H266" s="110"/>
      <c r="I266" s="110"/>
      <c r="J266" s="110"/>
      <c r="K266" s="110"/>
      <c r="N266" s="110"/>
      <c r="O266" s="110"/>
    </row>
    <row r="267" spans="1:16" ht="18" hidden="1" x14ac:dyDescent="0.35">
      <c r="G267" s="110"/>
      <c r="H267" s="110"/>
      <c r="I267" s="110"/>
      <c r="J267" s="110"/>
      <c r="K267" s="110"/>
      <c r="N267" s="110"/>
      <c r="O267" s="110"/>
    </row>
    <row r="268" spans="1:16" ht="18" hidden="1" x14ac:dyDescent="0.35">
      <c r="G268" s="110"/>
      <c r="H268" s="110"/>
      <c r="I268" s="110"/>
      <c r="J268" s="110"/>
      <c r="K268" s="110"/>
      <c r="N268" s="110"/>
      <c r="O268" s="110"/>
    </row>
    <row r="269" spans="1:16" ht="18" hidden="1" x14ac:dyDescent="0.35">
      <c r="G269" s="110"/>
      <c r="H269" s="110"/>
      <c r="I269" s="110"/>
      <c r="J269" s="110"/>
      <c r="K269" s="110"/>
      <c r="N269" s="110"/>
      <c r="O269" s="110"/>
    </row>
    <row r="270" spans="1:16" ht="18" x14ac:dyDescent="0.35">
      <c r="F270" s="117"/>
      <c r="G270" s="110"/>
      <c r="H270" s="110"/>
      <c r="I270" s="110"/>
      <c r="J270" s="110"/>
      <c r="K270" s="110"/>
      <c r="N270" s="110"/>
      <c r="O270" s="110"/>
    </row>
    <row r="271" spans="1:16" ht="18" x14ac:dyDescent="0.35">
      <c r="D271" s="117"/>
      <c r="E271" s="117"/>
      <c r="H271" s="143"/>
      <c r="N271" s="110"/>
      <c r="O271" s="110"/>
    </row>
    <row r="272" spans="1:16" ht="18" x14ac:dyDescent="0.35">
      <c r="B272" s="117"/>
      <c r="C272" s="117"/>
      <c r="D272" s="117"/>
      <c r="E272" s="117"/>
      <c r="F272" s="117"/>
      <c r="G272" s="117"/>
      <c r="H272" s="117"/>
      <c r="I272" s="117"/>
      <c r="J272" s="117"/>
      <c r="K272" s="117"/>
      <c r="L272" s="117"/>
      <c r="M272" s="117"/>
      <c r="N272" s="117"/>
      <c r="O272" s="117"/>
      <c r="P272" s="117"/>
    </row>
    <row r="273" spans="2:16" ht="18" x14ac:dyDescent="0.35">
      <c r="B273" s="117"/>
      <c r="C273" s="117"/>
      <c r="D273" s="117"/>
      <c r="E273" s="117"/>
      <c r="F273" s="117"/>
      <c r="G273" s="117"/>
      <c r="H273" s="117"/>
      <c r="I273" s="117"/>
      <c r="J273" s="117"/>
      <c r="K273" s="117"/>
      <c r="L273" s="117"/>
      <c r="M273" s="117"/>
      <c r="N273" s="117"/>
      <c r="O273" s="117"/>
      <c r="P273" s="117"/>
    </row>
    <row r="274" spans="2:16" ht="18" x14ac:dyDescent="0.35">
      <c r="B274" s="117"/>
      <c r="C274" s="117"/>
      <c r="D274" s="117"/>
      <c r="E274" s="117"/>
      <c r="F274" s="117"/>
      <c r="G274" s="117"/>
      <c r="H274" s="117"/>
      <c r="I274" s="117"/>
      <c r="J274" s="117"/>
      <c r="K274" s="117"/>
      <c r="L274" s="117"/>
      <c r="M274" s="117"/>
      <c r="N274" s="117"/>
      <c r="O274" s="117"/>
      <c r="P274" s="117"/>
    </row>
    <row r="275" spans="2:16" ht="18" x14ac:dyDescent="0.35">
      <c r="B275" s="117"/>
      <c r="C275" s="117"/>
      <c r="D275" s="117"/>
      <c r="E275" s="117"/>
      <c r="F275" s="117"/>
      <c r="G275" s="117"/>
      <c r="H275" s="117"/>
      <c r="I275" s="117"/>
      <c r="J275" s="117"/>
      <c r="K275" s="117"/>
      <c r="L275" s="117"/>
      <c r="M275" s="117"/>
      <c r="N275" s="117"/>
      <c r="O275" s="117"/>
      <c r="P275" s="117"/>
    </row>
    <row r="276" spans="2:16" ht="18" x14ac:dyDescent="0.35">
      <c r="B276" s="117"/>
      <c r="C276" s="117"/>
      <c r="D276" s="117"/>
      <c r="E276" s="117"/>
      <c r="F276" s="117"/>
      <c r="G276" s="117"/>
      <c r="H276" s="117"/>
      <c r="I276" s="117"/>
      <c r="J276" s="117"/>
      <c r="K276" s="117"/>
      <c r="L276" s="117"/>
      <c r="M276" s="117"/>
      <c r="N276" s="117"/>
      <c r="O276" s="117"/>
      <c r="P276" s="117"/>
    </row>
    <row r="277" spans="2:16" ht="18" x14ac:dyDescent="0.35">
      <c r="B277" s="117"/>
      <c r="C277" s="117"/>
      <c r="D277" s="117"/>
      <c r="E277" s="117"/>
      <c r="F277" s="117"/>
      <c r="G277" s="117"/>
      <c r="H277" s="117"/>
      <c r="I277" s="117"/>
      <c r="J277" s="117"/>
      <c r="K277" s="117"/>
      <c r="L277" s="117"/>
      <c r="M277" s="117"/>
      <c r="N277" s="117"/>
      <c r="O277" s="117"/>
      <c r="P277" s="117"/>
    </row>
    <row r="279" spans="2:16" ht="18" x14ac:dyDescent="0.35">
      <c r="B279" s="110"/>
      <c r="C279" s="110"/>
      <c r="D279" s="110"/>
      <c r="E279" s="110"/>
      <c r="F279" s="110"/>
      <c r="G279" s="110"/>
      <c r="H279" s="110"/>
      <c r="I279" s="110"/>
      <c r="J279" s="110"/>
      <c r="K279" s="110"/>
      <c r="L279" s="110"/>
      <c r="M279" s="110"/>
      <c r="N279" s="110"/>
    </row>
    <row r="280" spans="2:16" ht="18" x14ac:dyDescent="0.35">
      <c r="B280" s="110"/>
      <c r="C280" s="110"/>
      <c r="D280" s="110"/>
      <c r="E280" s="110"/>
      <c r="F280" s="110"/>
      <c r="G280" s="110"/>
      <c r="H280" s="110"/>
      <c r="I280" s="110"/>
      <c r="J280" s="110"/>
      <c r="K280" s="110"/>
      <c r="L280" s="110"/>
      <c r="M280" s="110"/>
      <c r="N280" s="110"/>
    </row>
    <row r="281" spans="2:16" ht="18" x14ac:dyDescent="0.35">
      <c r="B281" s="110"/>
      <c r="C281" s="110"/>
      <c r="D281" s="110"/>
      <c r="E281" s="110"/>
      <c r="F281" s="110"/>
      <c r="G281" s="110"/>
      <c r="H281" s="110"/>
      <c r="I281" s="110"/>
      <c r="J281" s="110"/>
      <c r="K281" s="110"/>
      <c r="L281" s="110"/>
      <c r="M281" s="110"/>
      <c r="N281" s="110"/>
    </row>
    <row r="282" spans="2:16" ht="18" x14ac:dyDescent="0.35">
      <c r="B282" s="110"/>
      <c r="C282" s="110"/>
      <c r="D282" s="110"/>
      <c r="E282" s="110"/>
      <c r="F282" s="110"/>
      <c r="G282" s="110"/>
      <c r="H282" s="110"/>
      <c r="I282" s="110"/>
      <c r="J282" s="110"/>
      <c r="K282" s="110"/>
      <c r="L282" s="110"/>
      <c r="M282" s="110"/>
      <c r="N282" s="110"/>
    </row>
    <row r="283" spans="2:16" ht="18" x14ac:dyDescent="0.35">
      <c r="B283" s="110"/>
      <c r="C283" s="110"/>
      <c r="D283" s="110"/>
      <c r="E283" s="110"/>
      <c r="F283" s="110"/>
      <c r="G283" s="110"/>
      <c r="H283" s="110"/>
      <c r="I283" s="110"/>
      <c r="J283" s="110"/>
      <c r="K283" s="110"/>
      <c r="L283" s="110"/>
      <c r="M283" s="110"/>
      <c r="N283" s="110"/>
    </row>
    <row r="284" spans="2:16" ht="18" x14ac:dyDescent="0.35">
      <c r="G284" s="117"/>
    </row>
    <row r="285" spans="2:16" ht="18" x14ac:dyDescent="0.35">
      <c r="B285" s="143"/>
      <c r="C285" s="143"/>
      <c r="D285" s="143"/>
      <c r="E285" s="143"/>
      <c r="F285" s="143"/>
      <c r="G285" s="143"/>
      <c r="H285" s="143"/>
      <c r="I285" s="143"/>
      <c r="J285" s="143"/>
      <c r="K285" s="143"/>
      <c r="L285" s="143"/>
      <c r="M285" s="143"/>
      <c r="N285" s="143"/>
      <c r="O285" s="143"/>
    </row>
    <row r="286" spans="2:16" ht="18" x14ac:dyDescent="0.35">
      <c r="B286" s="143">
        <f t="shared" ref="B286:O289" si="81">B280-B273</f>
        <v>0</v>
      </c>
      <c r="C286" s="143"/>
      <c r="D286" s="143">
        <f t="shared" si="81"/>
        <v>0</v>
      </c>
      <c r="E286" s="143"/>
      <c r="F286" s="143">
        <f t="shared" si="81"/>
        <v>0</v>
      </c>
      <c r="G286" s="143">
        <f t="shared" si="81"/>
        <v>0</v>
      </c>
      <c r="H286" s="143">
        <f t="shared" si="81"/>
        <v>0</v>
      </c>
      <c r="I286" s="143">
        <f t="shared" si="81"/>
        <v>0</v>
      </c>
      <c r="J286" s="143"/>
      <c r="K286" s="143">
        <f t="shared" si="81"/>
        <v>0</v>
      </c>
      <c r="L286" s="143">
        <f t="shared" si="81"/>
        <v>0</v>
      </c>
      <c r="M286" s="143">
        <f t="shared" si="81"/>
        <v>0</v>
      </c>
      <c r="N286" s="143">
        <f t="shared" si="81"/>
        <v>0</v>
      </c>
      <c r="O286" s="143">
        <f t="shared" si="81"/>
        <v>0</v>
      </c>
    </row>
    <row r="287" spans="2:16" ht="18" x14ac:dyDescent="0.35">
      <c r="B287" s="143">
        <f t="shared" si="81"/>
        <v>0</v>
      </c>
      <c r="C287" s="143"/>
      <c r="D287" s="143">
        <f t="shared" si="81"/>
        <v>0</v>
      </c>
      <c r="E287" s="143"/>
      <c r="F287" s="143">
        <f t="shared" si="81"/>
        <v>0</v>
      </c>
      <c r="G287" s="143">
        <f t="shared" si="81"/>
        <v>0</v>
      </c>
      <c r="H287" s="143">
        <f t="shared" si="81"/>
        <v>0</v>
      </c>
      <c r="I287" s="143">
        <f t="shared" si="81"/>
        <v>0</v>
      </c>
      <c r="J287" s="143"/>
      <c r="K287" s="143">
        <f t="shared" si="81"/>
        <v>0</v>
      </c>
      <c r="L287" s="143">
        <f t="shared" si="81"/>
        <v>0</v>
      </c>
      <c r="M287" s="143">
        <f t="shared" si="81"/>
        <v>0</v>
      </c>
      <c r="N287" s="143">
        <f t="shared" si="81"/>
        <v>0</v>
      </c>
      <c r="O287" s="143">
        <f t="shared" si="81"/>
        <v>0</v>
      </c>
    </row>
    <row r="288" spans="2:16" ht="18" x14ac:dyDescent="0.35">
      <c r="B288" s="143">
        <f t="shared" si="81"/>
        <v>0</v>
      </c>
      <c r="C288" s="143"/>
      <c r="D288" s="143">
        <f t="shared" si="81"/>
        <v>0</v>
      </c>
      <c r="E288" s="143"/>
      <c r="F288" s="143">
        <f t="shared" si="81"/>
        <v>0</v>
      </c>
      <c r="G288" s="143">
        <f t="shared" si="81"/>
        <v>0</v>
      </c>
      <c r="H288" s="143">
        <f t="shared" si="81"/>
        <v>0</v>
      </c>
      <c r="I288" s="143">
        <f t="shared" si="81"/>
        <v>0</v>
      </c>
      <c r="J288" s="143"/>
      <c r="K288" s="143">
        <f t="shared" si="81"/>
        <v>0</v>
      </c>
      <c r="L288" s="143">
        <f t="shared" si="81"/>
        <v>0</v>
      </c>
      <c r="M288" s="143">
        <f t="shared" si="81"/>
        <v>0</v>
      </c>
      <c r="N288" s="143">
        <f t="shared" si="81"/>
        <v>0</v>
      </c>
      <c r="O288" s="143">
        <f t="shared" si="81"/>
        <v>0</v>
      </c>
    </row>
    <row r="289" spans="2:15" ht="18" x14ac:dyDescent="0.35">
      <c r="B289" s="143">
        <f t="shared" si="81"/>
        <v>0</v>
      </c>
      <c r="C289" s="143"/>
      <c r="D289" s="143">
        <f t="shared" si="81"/>
        <v>0</v>
      </c>
      <c r="E289" s="143"/>
      <c r="F289" s="143">
        <f t="shared" si="81"/>
        <v>0</v>
      </c>
      <c r="G289" s="143">
        <f t="shared" si="81"/>
        <v>0</v>
      </c>
      <c r="H289" s="143">
        <f t="shared" si="81"/>
        <v>0</v>
      </c>
      <c r="I289" s="143">
        <f t="shared" si="81"/>
        <v>0</v>
      </c>
      <c r="J289" s="143"/>
      <c r="K289" s="143">
        <f t="shared" si="81"/>
        <v>0</v>
      </c>
      <c r="L289" s="143">
        <f t="shared" si="81"/>
        <v>0</v>
      </c>
      <c r="M289" s="143">
        <f t="shared" si="81"/>
        <v>0</v>
      </c>
      <c r="N289" s="143">
        <f t="shared" si="81"/>
        <v>0</v>
      </c>
      <c r="O289" s="143">
        <f t="shared" si="81"/>
        <v>0</v>
      </c>
    </row>
  </sheetData>
  <mergeCells count="110">
    <mergeCell ref="A4:P4"/>
    <mergeCell ref="A22:P22"/>
    <mergeCell ref="A2:P2"/>
    <mergeCell ref="A3:P3"/>
    <mergeCell ref="A20:P20"/>
    <mergeCell ref="A21:P21"/>
    <mergeCell ref="A40:P40"/>
    <mergeCell ref="A38:P38"/>
    <mergeCell ref="A39:P39"/>
    <mergeCell ref="A6:A11"/>
    <mergeCell ref="O6:O11"/>
    <mergeCell ref="P6:P11"/>
    <mergeCell ref="P24:P29"/>
    <mergeCell ref="A24:A29"/>
    <mergeCell ref="O24:O29"/>
    <mergeCell ref="L6:L11"/>
    <mergeCell ref="L24:L29"/>
    <mergeCell ref="A255:A260"/>
    <mergeCell ref="A254:D254"/>
    <mergeCell ref="A238:D238"/>
    <mergeCell ref="G238:K238"/>
    <mergeCell ref="A239:A244"/>
    <mergeCell ref="G239:G244"/>
    <mergeCell ref="K239:K244"/>
    <mergeCell ref="A74:M74"/>
    <mergeCell ref="A75:M75"/>
    <mergeCell ref="A78:A83"/>
    <mergeCell ref="A76:O76"/>
    <mergeCell ref="A96:A101"/>
    <mergeCell ref="O96:O101"/>
    <mergeCell ref="A94:O94"/>
    <mergeCell ref="A128:M128"/>
    <mergeCell ref="A110:M110"/>
    <mergeCell ref="A111:M111"/>
    <mergeCell ref="A112:M112"/>
    <mergeCell ref="A114:A119"/>
    <mergeCell ref="N78:N83"/>
    <mergeCell ref="O114:O119"/>
    <mergeCell ref="N114:N119"/>
    <mergeCell ref="N96:N101"/>
    <mergeCell ref="A147:M147"/>
    <mergeCell ref="O42:O47"/>
    <mergeCell ref="A42:A47"/>
    <mergeCell ref="A57:M57"/>
    <mergeCell ref="A60:A65"/>
    <mergeCell ref="O60:O65"/>
    <mergeCell ref="N6:N11"/>
    <mergeCell ref="N24:N29"/>
    <mergeCell ref="N42:N47"/>
    <mergeCell ref="A55:O55"/>
    <mergeCell ref="A18:P18"/>
    <mergeCell ref="A56:M56"/>
    <mergeCell ref="A58:O58"/>
    <mergeCell ref="N60:N65"/>
    <mergeCell ref="L42:L47"/>
    <mergeCell ref="L60:L65"/>
    <mergeCell ref="P42:P47"/>
    <mergeCell ref="P114:P119"/>
    <mergeCell ref="P60:P65"/>
    <mergeCell ref="O132:O137"/>
    <mergeCell ref="P96:P101"/>
    <mergeCell ref="O78:O83"/>
    <mergeCell ref="P78:P83"/>
    <mergeCell ref="A92:M92"/>
    <mergeCell ref="A93:M93"/>
    <mergeCell ref="A206:A211"/>
    <mergeCell ref="A187:A192"/>
    <mergeCell ref="A146:M146"/>
    <mergeCell ref="L96:L101"/>
    <mergeCell ref="L78:L83"/>
    <mergeCell ref="A148:M148"/>
    <mergeCell ref="L132:L137"/>
    <mergeCell ref="A132:A137"/>
    <mergeCell ref="A129:M129"/>
    <mergeCell ref="A130:M130"/>
    <mergeCell ref="L114:L119"/>
    <mergeCell ref="A222:A227"/>
    <mergeCell ref="A150:A155"/>
    <mergeCell ref="O150:O155"/>
    <mergeCell ref="L222:L227"/>
    <mergeCell ref="A202:M202"/>
    <mergeCell ref="A203:M203"/>
    <mergeCell ref="A204:M204"/>
    <mergeCell ref="A164:M164"/>
    <mergeCell ref="A165:M165"/>
    <mergeCell ref="A183:M183"/>
    <mergeCell ref="A184:M184"/>
    <mergeCell ref="A166:M166"/>
    <mergeCell ref="A168:A173"/>
    <mergeCell ref="L206:L211"/>
    <mergeCell ref="L187:L192"/>
    <mergeCell ref="A185:M185"/>
    <mergeCell ref="L150:L155"/>
    <mergeCell ref="L168:L173"/>
    <mergeCell ref="P222:P227"/>
    <mergeCell ref="O206:O211"/>
    <mergeCell ref="P206:P211"/>
    <mergeCell ref="N206:N211"/>
    <mergeCell ref="N222:N227"/>
    <mergeCell ref="O222:O227"/>
    <mergeCell ref="P150:P155"/>
    <mergeCell ref="N187:N192"/>
    <mergeCell ref="P132:P137"/>
    <mergeCell ref="P168:P173"/>
    <mergeCell ref="O187:O192"/>
    <mergeCell ref="P187:P192"/>
    <mergeCell ref="N132:N137"/>
    <mergeCell ref="N150:N155"/>
    <mergeCell ref="N168:N173"/>
    <mergeCell ref="O168:O173"/>
  </mergeCells>
  <pageMargins left="0.7" right="0.7" top="0.75" bottom="0.75" header="0.3" footer="0.3"/>
  <pageSetup scale="28" orientation="portrait" r:id="rId1"/>
  <rowBreaks count="2" manualBreakCount="2">
    <brk id="97" max="14" man="1"/>
    <brk id="25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Hoja2</vt:lpstr>
      <vt:lpstr>Hoja3</vt:lpstr>
      <vt:lpstr>1er trimestre 2024</vt:lpstr>
      <vt:lpstr>2do trimestre 2024</vt:lpstr>
      <vt:lpstr>3er trimestre 2024 </vt:lpstr>
      <vt:lpstr>4to trimestre 2024</vt:lpstr>
      <vt:lpstr>Acumulado.</vt:lpstr>
      <vt:lpstr>'1er trimestre 2024'!Área_de_impresión</vt:lpstr>
      <vt:lpstr>Acumulado.!Área_de_impresión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José Miguel</dc:creator>
  <cp:lastModifiedBy>MIGUEL COTA</cp:lastModifiedBy>
  <cp:lastPrinted>2023-07-04T17:49:37Z</cp:lastPrinted>
  <dcterms:created xsi:type="dcterms:W3CDTF">2018-02-08T15:23:42Z</dcterms:created>
  <dcterms:modified xsi:type="dcterms:W3CDTF">2024-04-01T22:37:10Z</dcterms:modified>
</cp:coreProperties>
</file>