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a94b5f6d9c58a1/MIS DOCUMENTOS 2023/ANEXOS 2023/"/>
    </mc:Choice>
  </mc:AlternateContent>
  <xr:revisionPtr revIDLastSave="5" documentId="8_{898C8EDE-F8E6-4649-8858-CC110E534764}" xr6:coauthVersionLast="47" xr6:coauthVersionMax="47" xr10:uidLastSave="{33A3BA72-F5C2-4265-9CE4-B461E8CACD41}"/>
  <bookViews>
    <workbookView xWindow="28680" yWindow="-120" windowWidth="29040" windowHeight="15840" xr2:uid="{2E46A885-5600-4BD5-9486-2C8F9E376D3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2" i="1" l="1"/>
  <c r="K82" i="1"/>
  <c r="J82" i="1"/>
  <c r="I82" i="1"/>
  <c r="H82" i="1"/>
  <c r="G82" i="1"/>
  <c r="F82" i="1"/>
  <c r="E82" i="1"/>
  <c r="D82" i="1"/>
  <c r="C82" i="1"/>
  <c r="B82" i="1"/>
  <c r="M82" i="1" s="1"/>
  <c r="L81" i="1"/>
  <c r="K81" i="1"/>
  <c r="J81" i="1"/>
  <c r="I81" i="1"/>
  <c r="H81" i="1"/>
  <c r="G81" i="1"/>
  <c r="F81" i="1"/>
  <c r="E81" i="1"/>
  <c r="D81" i="1"/>
  <c r="C81" i="1"/>
  <c r="B81" i="1"/>
  <c r="M81" i="1" s="1"/>
  <c r="L80" i="1"/>
  <c r="L83" i="1" s="1"/>
  <c r="L19" i="1" s="1"/>
  <c r="K80" i="1"/>
  <c r="K83" i="1" s="1"/>
  <c r="K19" i="1" s="1"/>
  <c r="J80" i="1"/>
  <c r="J83" i="1" s="1"/>
  <c r="J19" i="1" s="1"/>
  <c r="I80" i="1"/>
  <c r="I83" i="1" s="1"/>
  <c r="I19" i="1" s="1"/>
  <c r="H80" i="1"/>
  <c r="H83" i="1" s="1"/>
  <c r="H19" i="1" s="1"/>
  <c r="G80" i="1"/>
  <c r="G83" i="1" s="1"/>
  <c r="G19" i="1" s="1"/>
  <c r="F80" i="1"/>
  <c r="M80" i="1" s="1"/>
  <c r="M83" i="1" s="1"/>
  <c r="E80" i="1"/>
  <c r="E83" i="1" s="1"/>
  <c r="E19" i="1" s="1"/>
  <c r="D80" i="1"/>
  <c r="D83" i="1" s="1"/>
  <c r="D19" i="1" s="1"/>
  <c r="C80" i="1"/>
  <c r="C83" i="1" s="1"/>
  <c r="C19" i="1" s="1"/>
  <c r="B80" i="1"/>
  <c r="L71" i="1"/>
  <c r="L18" i="1" s="1"/>
  <c r="G71" i="1"/>
  <c r="B71" i="1"/>
  <c r="B18" i="1" s="1"/>
  <c r="L70" i="1"/>
  <c r="K70" i="1"/>
  <c r="J70" i="1"/>
  <c r="I70" i="1"/>
  <c r="I71" i="1" s="1"/>
  <c r="I18" i="1" s="1"/>
  <c r="H70" i="1"/>
  <c r="G70" i="1"/>
  <c r="F70" i="1"/>
  <c r="E70" i="1"/>
  <c r="D70" i="1"/>
  <c r="C70" i="1"/>
  <c r="M70" i="1" s="1"/>
  <c r="B70" i="1"/>
  <c r="L69" i="1"/>
  <c r="K69" i="1"/>
  <c r="J69" i="1"/>
  <c r="J71" i="1" s="1"/>
  <c r="J18" i="1" s="1"/>
  <c r="I69" i="1"/>
  <c r="H69" i="1"/>
  <c r="G69" i="1"/>
  <c r="F69" i="1"/>
  <c r="E69" i="1"/>
  <c r="D69" i="1"/>
  <c r="D71" i="1" s="1"/>
  <c r="D18" i="1" s="1"/>
  <c r="C69" i="1"/>
  <c r="C71" i="1" s="1"/>
  <c r="C18" i="1" s="1"/>
  <c r="B69" i="1"/>
  <c r="M69" i="1" s="1"/>
  <c r="L68" i="1"/>
  <c r="K68" i="1"/>
  <c r="K71" i="1" s="1"/>
  <c r="K18" i="1" s="1"/>
  <c r="J68" i="1"/>
  <c r="I68" i="1"/>
  <c r="H68" i="1"/>
  <c r="H71" i="1" s="1"/>
  <c r="H18" i="1" s="1"/>
  <c r="G68" i="1"/>
  <c r="F68" i="1"/>
  <c r="M68" i="1" s="1"/>
  <c r="M71" i="1" s="1"/>
  <c r="E68" i="1"/>
  <c r="E71" i="1" s="1"/>
  <c r="E18" i="1" s="1"/>
  <c r="D68" i="1"/>
  <c r="C68" i="1"/>
  <c r="B68" i="1"/>
  <c r="L59" i="1"/>
  <c r="L17" i="1" s="1"/>
  <c r="G59" i="1"/>
  <c r="G17" i="1" s="1"/>
  <c r="B59" i="1"/>
  <c r="B17" i="1" s="1"/>
  <c r="L58" i="1"/>
  <c r="K58" i="1"/>
  <c r="J58" i="1"/>
  <c r="I58" i="1"/>
  <c r="I59" i="1" s="1"/>
  <c r="I17" i="1" s="1"/>
  <c r="H58" i="1"/>
  <c r="G58" i="1"/>
  <c r="F58" i="1"/>
  <c r="E58" i="1"/>
  <c r="D58" i="1"/>
  <c r="C58" i="1"/>
  <c r="M58" i="1" s="1"/>
  <c r="B58" i="1"/>
  <c r="L57" i="1"/>
  <c r="K57" i="1"/>
  <c r="J57" i="1"/>
  <c r="J59" i="1" s="1"/>
  <c r="J17" i="1" s="1"/>
  <c r="I57" i="1"/>
  <c r="H57" i="1"/>
  <c r="G57" i="1"/>
  <c r="F57" i="1"/>
  <c r="E57" i="1"/>
  <c r="D57" i="1"/>
  <c r="D59" i="1" s="1"/>
  <c r="D17" i="1" s="1"/>
  <c r="C57" i="1"/>
  <c r="C59" i="1" s="1"/>
  <c r="C17" i="1" s="1"/>
  <c r="B57" i="1"/>
  <c r="M57" i="1" s="1"/>
  <c r="L56" i="1"/>
  <c r="K56" i="1"/>
  <c r="K59" i="1" s="1"/>
  <c r="K17" i="1" s="1"/>
  <c r="J56" i="1"/>
  <c r="I56" i="1"/>
  <c r="H56" i="1"/>
  <c r="H59" i="1" s="1"/>
  <c r="H17" i="1" s="1"/>
  <c r="G56" i="1"/>
  <c r="F56" i="1"/>
  <c r="M56" i="1" s="1"/>
  <c r="E56" i="1"/>
  <c r="E59" i="1" s="1"/>
  <c r="E17" i="1" s="1"/>
  <c r="D56" i="1"/>
  <c r="C56" i="1"/>
  <c r="B56" i="1"/>
  <c r="L47" i="1"/>
  <c r="L16" i="1" s="1"/>
  <c r="G47" i="1"/>
  <c r="G16" i="1" s="1"/>
  <c r="B47" i="1"/>
  <c r="B16" i="1" s="1"/>
  <c r="L46" i="1"/>
  <c r="K46" i="1"/>
  <c r="J46" i="1"/>
  <c r="I46" i="1"/>
  <c r="H46" i="1"/>
  <c r="G46" i="1"/>
  <c r="F46" i="1"/>
  <c r="E46" i="1"/>
  <c r="D46" i="1"/>
  <c r="C46" i="1"/>
  <c r="M46" i="1" s="1"/>
  <c r="B46" i="1"/>
  <c r="L45" i="1"/>
  <c r="K45" i="1"/>
  <c r="J45" i="1"/>
  <c r="I45" i="1"/>
  <c r="I47" i="1" s="1"/>
  <c r="I16" i="1" s="1"/>
  <c r="H45" i="1"/>
  <c r="G45" i="1"/>
  <c r="F45" i="1"/>
  <c r="E45" i="1"/>
  <c r="D45" i="1"/>
  <c r="D47" i="1" s="1"/>
  <c r="D16" i="1" s="1"/>
  <c r="C45" i="1"/>
  <c r="C47" i="1" s="1"/>
  <c r="C16" i="1" s="1"/>
  <c r="B45" i="1"/>
  <c r="M45" i="1" s="1"/>
  <c r="L44" i="1"/>
  <c r="K44" i="1"/>
  <c r="K47" i="1" s="1"/>
  <c r="K16" i="1" s="1"/>
  <c r="J44" i="1"/>
  <c r="J47" i="1" s="1"/>
  <c r="J16" i="1" s="1"/>
  <c r="I44" i="1"/>
  <c r="H44" i="1"/>
  <c r="H47" i="1" s="1"/>
  <c r="H16" i="1" s="1"/>
  <c r="G44" i="1"/>
  <c r="F44" i="1"/>
  <c r="M44" i="1" s="1"/>
  <c r="E44" i="1"/>
  <c r="E47" i="1" s="1"/>
  <c r="E16" i="1" s="1"/>
  <c r="D44" i="1"/>
  <c r="C44" i="1"/>
  <c r="B44" i="1"/>
  <c r="L35" i="1"/>
  <c r="L15" i="1" s="1"/>
  <c r="G35" i="1"/>
  <c r="G15" i="1" s="1"/>
  <c r="B35" i="1"/>
  <c r="B15" i="1" s="1"/>
  <c r="L34" i="1"/>
  <c r="K34" i="1"/>
  <c r="J34" i="1"/>
  <c r="I34" i="1"/>
  <c r="I35" i="1" s="1"/>
  <c r="I15" i="1" s="1"/>
  <c r="H34" i="1"/>
  <c r="G34" i="1"/>
  <c r="F34" i="1"/>
  <c r="E34" i="1"/>
  <c r="D34" i="1"/>
  <c r="C34" i="1"/>
  <c r="M34" i="1" s="1"/>
  <c r="B34" i="1"/>
  <c r="L33" i="1"/>
  <c r="K33" i="1"/>
  <c r="J33" i="1"/>
  <c r="I33" i="1"/>
  <c r="H33" i="1"/>
  <c r="G33" i="1"/>
  <c r="F33" i="1"/>
  <c r="E33" i="1"/>
  <c r="D33" i="1"/>
  <c r="D35" i="1" s="1"/>
  <c r="D15" i="1" s="1"/>
  <c r="C33" i="1"/>
  <c r="C35" i="1" s="1"/>
  <c r="C15" i="1" s="1"/>
  <c r="B33" i="1"/>
  <c r="M33" i="1" s="1"/>
  <c r="L32" i="1"/>
  <c r="K32" i="1"/>
  <c r="K35" i="1" s="1"/>
  <c r="K15" i="1" s="1"/>
  <c r="K20" i="1" s="1"/>
  <c r="J32" i="1"/>
  <c r="J35" i="1" s="1"/>
  <c r="J15" i="1" s="1"/>
  <c r="I32" i="1"/>
  <c r="H32" i="1"/>
  <c r="H35" i="1" s="1"/>
  <c r="H15" i="1" s="1"/>
  <c r="G32" i="1"/>
  <c r="F32" i="1"/>
  <c r="M32" i="1" s="1"/>
  <c r="M35" i="1" s="1"/>
  <c r="E32" i="1"/>
  <c r="E35" i="1" s="1"/>
  <c r="E15" i="1" s="1"/>
  <c r="D32" i="1"/>
  <c r="C32" i="1"/>
  <c r="B32" i="1"/>
  <c r="G18" i="1"/>
  <c r="G20" i="1" l="1"/>
  <c r="G22" i="1" s="1"/>
  <c r="H20" i="1"/>
  <c r="H22" i="1" s="1"/>
  <c r="E20" i="1"/>
  <c r="E22" i="1" s="1"/>
  <c r="J20" i="1"/>
  <c r="J22" i="1" s="1"/>
  <c r="M47" i="1"/>
  <c r="C20" i="1"/>
  <c r="C22" i="1" s="1"/>
  <c r="M59" i="1"/>
  <c r="L20" i="1"/>
  <c r="L22" i="1" s="1"/>
  <c r="I20" i="1"/>
  <c r="M18" i="1"/>
  <c r="D20" i="1"/>
  <c r="D22" i="1" s="1"/>
  <c r="B83" i="1"/>
  <c r="B19" i="1" s="1"/>
  <c r="M19" i="1" s="1"/>
  <c r="F35" i="1"/>
  <c r="F15" i="1" s="1"/>
  <c r="M15" i="1" s="1"/>
  <c r="F47" i="1"/>
  <c r="F16" i="1" s="1"/>
  <c r="M16" i="1" s="1"/>
  <c r="F59" i="1"/>
  <c r="F17" i="1" s="1"/>
  <c r="M17" i="1" s="1"/>
  <c r="F71" i="1"/>
  <c r="F18" i="1" s="1"/>
  <c r="F83" i="1"/>
  <c r="F19" i="1" s="1"/>
  <c r="B20" i="1" l="1"/>
  <c r="B22" i="1" s="1"/>
  <c r="M20" i="1"/>
  <c r="M22" i="1" s="1"/>
  <c r="N22" i="1" s="1"/>
  <c r="F20" i="1"/>
  <c r="F22" i="1" s="1"/>
</calcChain>
</file>

<file path=xl/sharedStrings.xml><?xml version="1.0" encoding="utf-8"?>
<sst xmlns="http://schemas.openxmlformats.org/spreadsheetml/2006/main" count="275" uniqueCount="53">
  <si>
    <t>ANEXO III</t>
  </si>
  <si>
    <t>PARTICIPACIONES FEDERALES MINISTRADAS A LOS MUNICIPIOS</t>
  </si>
  <si>
    <t>EN EL II TRIMESTRE DEL EJERCICIO FISCAL 2023</t>
  </si>
  <si>
    <t>Municipios</t>
  </si>
  <si>
    <t xml:space="preserve">Impuesto </t>
  </si>
  <si>
    <t xml:space="preserve">Art. 4o.-A , </t>
  </si>
  <si>
    <t>Incentivo del IEPS Gasolinas y Diesel Estatal</t>
  </si>
  <si>
    <t>Fondo de</t>
  </si>
  <si>
    <t>Fondo de ISR</t>
  </si>
  <si>
    <t>ART 126 ISR</t>
  </si>
  <si>
    <t>Total</t>
  </si>
  <si>
    <t xml:space="preserve">Fondo General </t>
  </si>
  <si>
    <t xml:space="preserve">Fondo de </t>
  </si>
  <si>
    <t>Impuesto</t>
  </si>
  <si>
    <t>sobre</t>
  </si>
  <si>
    <t>Especial</t>
  </si>
  <si>
    <t>Fracción I de</t>
  </si>
  <si>
    <t>Compensación</t>
  </si>
  <si>
    <t xml:space="preserve">de </t>
  </si>
  <si>
    <t>Fomento</t>
  </si>
  <si>
    <t>Tenencia o</t>
  </si>
  <si>
    <t>Sobre</t>
  </si>
  <si>
    <t>Fiscalización</t>
  </si>
  <si>
    <t>la Ley de</t>
  </si>
  <si>
    <t xml:space="preserve">del Impuesto </t>
  </si>
  <si>
    <t xml:space="preserve"> Participaciones</t>
  </si>
  <si>
    <t>Municipal</t>
  </si>
  <si>
    <t>Automóviles</t>
  </si>
  <si>
    <t>Uso de</t>
  </si>
  <si>
    <t>Producción y</t>
  </si>
  <si>
    <t>y</t>
  </si>
  <si>
    <t xml:space="preserve">Coordinación </t>
  </si>
  <si>
    <t>Nuevos</t>
  </si>
  <si>
    <t>Vehículos</t>
  </si>
  <si>
    <t>Servicios</t>
  </si>
  <si>
    <t>Recaudación</t>
  </si>
  <si>
    <t>Fiscal</t>
  </si>
  <si>
    <t>(Gasolinas)</t>
  </si>
  <si>
    <t>La Paz</t>
  </si>
  <si>
    <t>Comondú</t>
  </si>
  <si>
    <t>Mulegé</t>
  </si>
  <si>
    <t>Los Cabos</t>
  </si>
  <si>
    <t>Loreto</t>
  </si>
  <si>
    <t>TOTAL</t>
  </si>
  <si>
    <t>Municipio de La Paz</t>
  </si>
  <si>
    <t>Abril</t>
  </si>
  <si>
    <t>Mayo</t>
  </si>
  <si>
    <t>Junio</t>
  </si>
  <si>
    <t>2do Trimestre</t>
  </si>
  <si>
    <t>Municipio de Comondú</t>
  </si>
  <si>
    <t>Municipio de Mulegé</t>
  </si>
  <si>
    <t>Municipio  de Los Cabos</t>
  </si>
  <si>
    <t>Municipio de Loreto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</si>
</sst>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211631</xdr:colOff>
      <xdr:row>0</xdr:row>
      <xdr:rowOff>119743</xdr:rowOff>
    </xdr:from>
    <xdr:to>
      <xdr:col>2</xdr:col>
      <xdr:colOff>309921</xdr:colOff>
      <xdr:row>6</xdr:row>
      <xdr:rowOff>7798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83BCE4-6B23-41C2-967D-D8A5D48A2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31" y="119743"/>
          <a:ext cx="3374890" cy="1031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6a94b5f6d9c58a1/MIS%20DOCUMENTOS%202023/ANEXOS%202023/Anexos%20por%20trimestre%202023.xlsx" TargetMode="External"/><Relationship Id="rId1" Type="http://schemas.openxmlformats.org/officeDocument/2006/relationships/externalLinkPath" Target="Anexos%20po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Hoja3"/>
      <sheetName val="1er trimestre 2023"/>
      <sheetName val="2do trimestre 2023"/>
      <sheetName val="3er trimestre 2023 "/>
      <sheetName val="4to trimestre 2023"/>
      <sheetName val="Acumulado."/>
    </sheetNames>
    <sheetDataSet>
      <sheetData sheetId="0"/>
      <sheetData sheetId="1"/>
      <sheetData sheetId="2"/>
      <sheetData sheetId="3"/>
      <sheetData sheetId="4"/>
      <sheetData sheetId="5"/>
      <sheetData sheetId="6">
        <row r="66">
          <cell r="B66">
            <v>32630730.134082716</v>
          </cell>
          <cell r="C66">
            <v>6122053.8023675662</v>
          </cell>
          <cell r="D66">
            <v>1683283</v>
          </cell>
          <cell r="E66">
            <v>362</v>
          </cell>
          <cell r="F66">
            <v>2739656.6123166448</v>
          </cell>
          <cell r="G66">
            <v>558262.60275924718</v>
          </cell>
          <cell r="H66">
            <v>1939065.7379744158</v>
          </cell>
          <cell r="I66">
            <v>10162</v>
          </cell>
          <cell r="J66">
            <v>222729.83418593518</v>
          </cell>
          <cell r="K66">
            <v>1025248</v>
          </cell>
          <cell r="L66">
            <v>2087238.7020178589</v>
          </cell>
        </row>
        <row r="67">
          <cell r="B67">
            <v>19028159.655059677</v>
          </cell>
          <cell r="C67">
            <v>3675917.1565205883</v>
          </cell>
          <cell r="D67">
            <v>0</v>
          </cell>
          <cell r="E67">
            <v>570</v>
          </cell>
          <cell r="F67">
            <v>1628802.6727144243</v>
          </cell>
          <cell r="G67">
            <v>335202.39213398303</v>
          </cell>
          <cell r="H67">
            <v>417501.06356380164</v>
          </cell>
          <cell r="I67">
            <v>2188</v>
          </cell>
          <cell r="J67">
            <v>0</v>
          </cell>
          <cell r="K67">
            <v>2181110</v>
          </cell>
          <cell r="L67">
            <v>1723494.4707143093</v>
          </cell>
        </row>
        <row r="68">
          <cell r="B68">
            <v>17926258.210142102</v>
          </cell>
          <cell r="C68">
            <v>3594872.9156034198</v>
          </cell>
          <cell r="D68">
            <v>0</v>
          </cell>
          <cell r="E68">
            <v>0</v>
          </cell>
          <cell r="F68">
            <v>1573320.7385331076</v>
          </cell>
          <cell r="G68">
            <v>327812.06687163905</v>
          </cell>
          <cell r="H68">
            <v>356293.01347011735</v>
          </cell>
          <cell r="I68">
            <v>1867</v>
          </cell>
          <cell r="J68">
            <v>0</v>
          </cell>
          <cell r="K68">
            <v>853486</v>
          </cell>
          <cell r="L68">
            <v>1725067.2184808627</v>
          </cell>
        </row>
        <row r="69">
          <cell r="B69">
            <v>49314460.847638302</v>
          </cell>
          <cell r="C69">
            <v>7939748.0191860367</v>
          </cell>
          <cell r="D69">
            <v>92067</v>
          </cell>
          <cell r="E69">
            <v>1500</v>
          </cell>
          <cell r="F69">
            <v>3753717.7687544459</v>
          </cell>
          <cell r="G69">
            <v>724015.91647711734</v>
          </cell>
          <cell r="H69">
            <v>2143288.4471352431</v>
          </cell>
          <cell r="I69">
            <v>11232</v>
          </cell>
          <cell r="J69">
            <v>23922.96581406485</v>
          </cell>
          <cell r="K69">
            <v>22150297.1398727</v>
          </cell>
          <cell r="L69">
            <v>3174002.802649809</v>
          </cell>
        </row>
        <row r="70">
          <cell r="B70">
            <v>11655545.54051991</v>
          </cell>
          <cell r="C70">
            <v>3182466.4101613802</v>
          </cell>
          <cell r="D70">
            <v>0</v>
          </cell>
          <cell r="E70">
            <v>47</v>
          </cell>
          <cell r="F70">
            <v>1271962.1212706913</v>
          </cell>
          <cell r="G70">
            <v>290205.22175801359</v>
          </cell>
          <cell r="H70">
            <v>101621.93785642342</v>
          </cell>
          <cell r="I70">
            <v>533</v>
          </cell>
          <cell r="J70">
            <v>0</v>
          </cell>
          <cell r="K70">
            <v>2349116</v>
          </cell>
          <cell r="L70">
            <v>1734460.8061371602</v>
          </cell>
        </row>
        <row r="84">
          <cell r="B84">
            <v>57208855.972005904</v>
          </cell>
          <cell r="C84">
            <v>6074274.271852673</v>
          </cell>
          <cell r="D84">
            <v>3454833</v>
          </cell>
          <cell r="E84">
            <v>639</v>
          </cell>
          <cell r="F84">
            <v>828988.8525088405</v>
          </cell>
          <cell r="G84">
            <v>536777.92141979979</v>
          </cell>
          <cell r="H84">
            <v>3233390.7849517413</v>
          </cell>
          <cell r="I84">
            <v>20324</v>
          </cell>
          <cell r="J84">
            <v>222729.83418593518</v>
          </cell>
          <cell r="K84">
            <v>1106317</v>
          </cell>
          <cell r="L84">
            <v>750706.98523467826</v>
          </cell>
        </row>
        <row r="85">
          <cell r="B85">
            <v>33360554.319366097</v>
          </cell>
          <cell r="C85">
            <v>3647228.484120769</v>
          </cell>
          <cell r="D85">
            <v>0</v>
          </cell>
          <cell r="E85">
            <v>0</v>
          </cell>
          <cell r="F85">
            <v>483413.40120143048</v>
          </cell>
          <cell r="G85">
            <v>322302.16105344106</v>
          </cell>
          <cell r="H85">
            <v>696182.73645788012</v>
          </cell>
          <cell r="I85">
            <v>4376</v>
          </cell>
          <cell r="J85">
            <v>0</v>
          </cell>
          <cell r="K85">
            <v>2925252</v>
          </cell>
          <cell r="L85">
            <v>619880.86792744126</v>
          </cell>
        </row>
        <row r="86">
          <cell r="B86">
            <v>31428678.422056921</v>
          </cell>
          <cell r="C86">
            <v>3566816.7524736854</v>
          </cell>
          <cell r="D86">
            <v>0</v>
          </cell>
          <cell r="E86">
            <v>0</v>
          </cell>
          <cell r="F86">
            <v>455419.42096726026</v>
          </cell>
          <cell r="G86">
            <v>315196.25173168047</v>
          </cell>
          <cell r="H86">
            <v>594118.3550076033</v>
          </cell>
          <cell r="I86">
            <v>3734</v>
          </cell>
          <cell r="J86">
            <v>0</v>
          </cell>
          <cell r="K86">
            <v>794657</v>
          </cell>
          <cell r="L86">
            <v>620446.53046197677</v>
          </cell>
        </row>
        <row r="87">
          <cell r="B87">
            <v>86459110.059045315</v>
          </cell>
          <cell r="C87">
            <v>7877782.3055530479</v>
          </cell>
          <cell r="D87">
            <v>266418</v>
          </cell>
          <cell r="E87">
            <v>0</v>
          </cell>
          <cell r="F87">
            <v>1252841.6661898587</v>
          </cell>
          <cell r="G87">
            <v>696152.23516779079</v>
          </cell>
          <cell r="H87">
            <v>3573932.0120729497</v>
          </cell>
          <cell r="I87">
            <v>22465</v>
          </cell>
          <cell r="J87">
            <v>23922.96581406485</v>
          </cell>
          <cell r="K87">
            <v>2486607.119436047</v>
          </cell>
          <cell r="L87">
            <v>1141578.1399607596</v>
          </cell>
        </row>
        <row r="88">
          <cell r="B88">
            <v>20434738.155193407</v>
          </cell>
          <cell r="C88">
            <v>3157628.8710175515</v>
          </cell>
          <cell r="D88">
            <v>0</v>
          </cell>
          <cell r="E88">
            <v>0</v>
          </cell>
          <cell r="F88">
            <v>296110.97524624091</v>
          </cell>
          <cell r="G88">
            <v>279036.70235209621</v>
          </cell>
          <cell r="H88">
            <v>169454.5115098276</v>
          </cell>
          <cell r="I88">
            <v>1065</v>
          </cell>
          <cell r="J88">
            <v>0</v>
          </cell>
          <cell r="K88">
            <v>2367502</v>
          </cell>
          <cell r="L88">
            <v>623825.07641514414</v>
          </cell>
        </row>
        <row r="102">
          <cell r="B102">
            <v>33545186.722593065</v>
          </cell>
          <cell r="C102">
            <v>5738714.806721285</v>
          </cell>
          <cell r="D102">
            <v>1700316</v>
          </cell>
          <cell r="E102">
            <v>0</v>
          </cell>
          <cell r="F102">
            <v>229477.88361080072</v>
          </cell>
          <cell r="G102">
            <v>558262.60275924718</v>
          </cell>
          <cell r="H102">
            <v>2163040.2454913533</v>
          </cell>
          <cell r="I102">
            <v>0</v>
          </cell>
          <cell r="J102">
            <v>222729.83418593518</v>
          </cell>
          <cell r="K102">
            <v>0</v>
          </cell>
          <cell r="L102">
            <v>750271.16226415965</v>
          </cell>
        </row>
        <row r="103">
          <cell r="B103">
            <v>19561412.386221256</v>
          </cell>
          <cell r="C103">
            <v>3445745.6427853461</v>
          </cell>
          <cell r="D103">
            <v>0</v>
          </cell>
          <cell r="E103">
            <v>0</v>
          </cell>
          <cell r="F103">
            <v>133816.85879258567</v>
          </cell>
          <cell r="G103">
            <v>335202.39213398303</v>
          </cell>
          <cell r="H103">
            <v>465725.10943714163</v>
          </cell>
          <cell r="I103">
            <v>0</v>
          </cell>
          <cell r="J103">
            <v>0</v>
          </cell>
          <cell r="K103">
            <v>0</v>
          </cell>
          <cell r="L103">
            <v>619520.99606459553</v>
          </cell>
        </row>
        <row r="104">
          <cell r="B104">
            <v>18428630.815972332</v>
          </cell>
          <cell r="C104">
            <v>3369776.0743423216</v>
          </cell>
          <cell r="D104">
            <v>0</v>
          </cell>
          <cell r="E104">
            <v>0</v>
          </cell>
          <cell r="F104">
            <v>126067.66009282216</v>
          </cell>
          <cell r="G104">
            <v>327812.06687163905</v>
          </cell>
          <cell r="H104">
            <v>397447.13767585793</v>
          </cell>
          <cell r="I104">
            <v>0</v>
          </cell>
          <cell r="J104">
            <v>0</v>
          </cell>
          <cell r="K104">
            <v>0</v>
          </cell>
          <cell r="L104">
            <v>620086.33020372374</v>
          </cell>
        </row>
        <row r="105">
          <cell r="B105">
            <v>50696468.956119329</v>
          </cell>
          <cell r="C105">
            <v>7442592.1414996497</v>
          </cell>
          <cell r="D105">
            <v>234148</v>
          </cell>
          <cell r="E105">
            <v>0</v>
          </cell>
          <cell r="F105">
            <v>346807.38249566744</v>
          </cell>
          <cell r="G105">
            <v>724015.91647711734</v>
          </cell>
          <cell r="H105">
            <v>2390851.9850869365</v>
          </cell>
          <cell r="I105">
            <v>0</v>
          </cell>
          <cell r="J105">
            <v>23922.96581406485</v>
          </cell>
          <cell r="K105">
            <v>0</v>
          </cell>
          <cell r="L105">
            <v>1140915.3967256194</v>
          </cell>
        </row>
        <row r="106">
          <cell r="B106">
            <v>11982185.194870707</v>
          </cell>
          <cell r="C106">
            <v>2983192.8466266235</v>
          </cell>
          <cell r="D106">
            <v>0</v>
          </cell>
          <cell r="E106">
            <v>0</v>
          </cell>
          <cell r="F106">
            <v>81968.436255556182</v>
          </cell>
          <cell r="G106">
            <v>290205.22175801359</v>
          </cell>
          <cell r="H106">
            <v>113359.92230871205</v>
          </cell>
          <cell r="I106">
            <v>0</v>
          </cell>
          <cell r="J106">
            <v>0</v>
          </cell>
          <cell r="K106">
            <v>0</v>
          </cell>
          <cell r="L106">
            <v>623462.91474190191</v>
          </cell>
        </row>
        <row r="233">
          <cell r="B233">
            <v>864637616.78343391</v>
          </cell>
          <cell r="C233">
            <v>137062755.92891353</v>
          </cell>
          <cell r="D233">
            <v>14670449</v>
          </cell>
          <cell r="E233">
            <v>22430</v>
          </cell>
          <cell r="F233">
            <v>30542679.416106131</v>
          </cell>
          <cell r="G233">
            <v>18842036.827854451</v>
          </cell>
          <cell r="H233">
            <v>39053430.800000004</v>
          </cell>
          <cell r="J233">
            <v>1479917.0000000002</v>
          </cell>
          <cell r="L233">
            <v>42828518.200000003</v>
          </cell>
          <cell r="M233">
            <v>1219469612.9471612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6E8F-77E4-40AC-B033-B95273C9B962}">
  <dimension ref="A5:X83"/>
  <sheetViews>
    <sheetView showGridLines="0" tabSelected="1" view="pageBreakPreview" zoomScale="70" zoomScaleNormal="100" zoomScaleSheetLayoutView="70" workbookViewId="0">
      <selection activeCell="G25" sqref="G25"/>
    </sheetView>
  </sheetViews>
  <sheetFormatPr baseColWidth="10" defaultColWidth="11.42578125" defaultRowHeight="15" x14ac:dyDescent="0.25"/>
  <cols>
    <col min="1" max="1" width="29.28515625" style="2" bestFit="1" customWidth="1"/>
    <col min="2" max="2" width="19.85546875" style="2" bestFit="1" customWidth="1"/>
    <col min="3" max="3" width="15.7109375" style="2" bestFit="1" customWidth="1"/>
    <col min="4" max="4" width="15.5703125" style="2" bestFit="1" customWidth="1"/>
    <col min="5" max="5" width="13.85546875" style="2" bestFit="1" customWidth="1"/>
    <col min="6" max="7" width="16.28515625" style="2" bestFit="1" customWidth="1"/>
    <col min="8" max="8" width="17.42578125" style="2" bestFit="1" customWidth="1"/>
    <col min="9" max="9" width="17.42578125" style="2" customWidth="1"/>
    <col min="10" max="10" width="17.7109375" style="2" bestFit="1" customWidth="1"/>
    <col min="11" max="11" width="17.7109375" style="2" customWidth="1"/>
    <col min="12" max="12" width="15.42578125" style="2" customWidth="1"/>
    <col min="13" max="13" width="16.42578125" style="2" customWidth="1"/>
    <col min="14" max="14" width="13.140625" style="2" bestFit="1" customWidth="1"/>
    <col min="15" max="16" width="14.7109375" style="2" bestFit="1" customWidth="1"/>
    <col min="17" max="17" width="12.7109375" style="2" bestFit="1" customWidth="1"/>
    <col min="18" max="18" width="10.28515625" style="2" bestFit="1" customWidth="1"/>
    <col min="19" max="19" width="12.85546875" style="2" bestFit="1" customWidth="1"/>
    <col min="20" max="21" width="12.7109375" style="2" bestFit="1" customWidth="1"/>
    <col min="22" max="22" width="11.5703125" style="2" bestFit="1" customWidth="1"/>
    <col min="23" max="23" width="13.7109375" style="2" bestFit="1" customWidth="1"/>
    <col min="24" max="24" width="14.85546875" style="2" bestFit="1" customWidth="1"/>
    <col min="25" max="237" width="11.42578125" style="2"/>
    <col min="238" max="238" width="19" style="2" customWidth="1"/>
    <col min="239" max="239" width="11.28515625" style="2" customWidth="1"/>
    <col min="240" max="240" width="11.140625" style="2" customWidth="1"/>
    <col min="241" max="241" width="11" style="2" customWidth="1"/>
    <col min="242" max="242" width="11.7109375" style="2" customWidth="1"/>
    <col min="243" max="243" width="10.5703125" style="2" customWidth="1"/>
    <col min="244" max="244" width="10.140625" style="2" customWidth="1"/>
    <col min="245" max="493" width="11.42578125" style="2"/>
    <col min="494" max="494" width="19" style="2" customWidth="1"/>
    <col min="495" max="495" width="11.28515625" style="2" customWidth="1"/>
    <col min="496" max="496" width="11.140625" style="2" customWidth="1"/>
    <col min="497" max="497" width="11" style="2" customWidth="1"/>
    <col min="498" max="498" width="11.7109375" style="2" customWidth="1"/>
    <col min="499" max="499" width="10.5703125" style="2" customWidth="1"/>
    <col min="500" max="500" width="10.140625" style="2" customWidth="1"/>
    <col min="501" max="749" width="11.42578125" style="2"/>
    <col min="750" max="750" width="19" style="2" customWidth="1"/>
    <col min="751" max="751" width="11.28515625" style="2" customWidth="1"/>
    <col min="752" max="752" width="11.140625" style="2" customWidth="1"/>
    <col min="753" max="753" width="11" style="2" customWidth="1"/>
    <col min="754" max="754" width="11.7109375" style="2" customWidth="1"/>
    <col min="755" max="755" width="10.5703125" style="2" customWidth="1"/>
    <col min="756" max="756" width="10.140625" style="2" customWidth="1"/>
    <col min="757" max="1005" width="11.42578125" style="2"/>
    <col min="1006" max="1006" width="19" style="2" customWidth="1"/>
    <col min="1007" max="1007" width="11.28515625" style="2" customWidth="1"/>
    <col min="1008" max="1008" width="11.140625" style="2" customWidth="1"/>
    <col min="1009" max="1009" width="11" style="2" customWidth="1"/>
    <col min="1010" max="1010" width="11.7109375" style="2" customWidth="1"/>
    <col min="1011" max="1011" width="10.5703125" style="2" customWidth="1"/>
    <col min="1012" max="1012" width="10.140625" style="2" customWidth="1"/>
    <col min="1013" max="1261" width="11.42578125" style="2"/>
    <col min="1262" max="1262" width="19" style="2" customWidth="1"/>
    <col min="1263" max="1263" width="11.28515625" style="2" customWidth="1"/>
    <col min="1264" max="1264" width="11.140625" style="2" customWidth="1"/>
    <col min="1265" max="1265" width="11" style="2" customWidth="1"/>
    <col min="1266" max="1266" width="11.7109375" style="2" customWidth="1"/>
    <col min="1267" max="1267" width="10.5703125" style="2" customWidth="1"/>
    <col min="1268" max="1268" width="10.140625" style="2" customWidth="1"/>
    <col min="1269" max="1517" width="11.42578125" style="2"/>
    <col min="1518" max="1518" width="19" style="2" customWidth="1"/>
    <col min="1519" max="1519" width="11.28515625" style="2" customWidth="1"/>
    <col min="1520" max="1520" width="11.140625" style="2" customWidth="1"/>
    <col min="1521" max="1521" width="11" style="2" customWidth="1"/>
    <col min="1522" max="1522" width="11.7109375" style="2" customWidth="1"/>
    <col min="1523" max="1523" width="10.5703125" style="2" customWidth="1"/>
    <col min="1524" max="1524" width="10.140625" style="2" customWidth="1"/>
    <col min="1525" max="1773" width="11.42578125" style="2"/>
    <col min="1774" max="1774" width="19" style="2" customWidth="1"/>
    <col min="1775" max="1775" width="11.28515625" style="2" customWidth="1"/>
    <col min="1776" max="1776" width="11.140625" style="2" customWidth="1"/>
    <col min="1777" max="1777" width="11" style="2" customWidth="1"/>
    <col min="1778" max="1778" width="11.7109375" style="2" customWidth="1"/>
    <col min="1779" max="1779" width="10.5703125" style="2" customWidth="1"/>
    <col min="1780" max="1780" width="10.140625" style="2" customWidth="1"/>
    <col min="1781" max="2029" width="11.42578125" style="2"/>
    <col min="2030" max="2030" width="19" style="2" customWidth="1"/>
    <col min="2031" max="2031" width="11.28515625" style="2" customWidth="1"/>
    <col min="2032" max="2032" width="11.140625" style="2" customWidth="1"/>
    <col min="2033" max="2033" width="11" style="2" customWidth="1"/>
    <col min="2034" max="2034" width="11.7109375" style="2" customWidth="1"/>
    <col min="2035" max="2035" width="10.5703125" style="2" customWidth="1"/>
    <col min="2036" max="2036" width="10.140625" style="2" customWidth="1"/>
    <col min="2037" max="2285" width="11.42578125" style="2"/>
    <col min="2286" max="2286" width="19" style="2" customWidth="1"/>
    <col min="2287" max="2287" width="11.28515625" style="2" customWidth="1"/>
    <col min="2288" max="2288" width="11.140625" style="2" customWidth="1"/>
    <col min="2289" max="2289" width="11" style="2" customWidth="1"/>
    <col min="2290" max="2290" width="11.7109375" style="2" customWidth="1"/>
    <col min="2291" max="2291" width="10.5703125" style="2" customWidth="1"/>
    <col min="2292" max="2292" width="10.140625" style="2" customWidth="1"/>
    <col min="2293" max="2541" width="11.42578125" style="2"/>
    <col min="2542" max="2542" width="19" style="2" customWidth="1"/>
    <col min="2543" max="2543" width="11.28515625" style="2" customWidth="1"/>
    <col min="2544" max="2544" width="11.140625" style="2" customWidth="1"/>
    <col min="2545" max="2545" width="11" style="2" customWidth="1"/>
    <col min="2546" max="2546" width="11.7109375" style="2" customWidth="1"/>
    <col min="2547" max="2547" width="10.5703125" style="2" customWidth="1"/>
    <col min="2548" max="2548" width="10.140625" style="2" customWidth="1"/>
    <col min="2549" max="2797" width="11.42578125" style="2"/>
    <col min="2798" max="2798" width="19" style="2" customWidth="1"/>
    <col min="2799" max="2799" width="11.28515625" style="2" customWidth="1"/>
    <col min="2800" max="2800" width="11.140625" style="2" customWidth="1"/>
    <col min="2801" max="2801" width="11" style="2" customWidth="1"/>
    <col min="2802" max="2802" width="11.7109375" style="2" customWidth="1"/>
    <col min="2803" max="2803" width="10.5703125" style="2" customWidth="1"/>
    <col min="2804" max="2804" width="10.140625" style="2" customWidth="1"/>
    <col min="2805" max="3053" width="11.42578125" style="2"/>
    <col min="3054" max="3054" width="19" style="2" customWidth="1"/>
    <col min="3055" max="3055" width="11.28515625" style="2" customWidth="1"/>
    <col min="3056" max="3056" width="11.140625" style="2" customWidth="1"/>
    <col min="3057" max="3057" width="11" style="2" customWidth="1"/>
    <col min="3058" max="3058" width="11.7109375" style="2" customWidth="1"/>
    <col min="3059" max="3059" width="10.5703125" style="2" customWidth="1"/>
    <col min="3060" max="3060" width="10.140625" style="2" customWidth="1"/>
    <col min="3061" max="3309" width="11.42578125" style="2"/>
    <col min="3310" max="3310" width="19" style="2" customWidth="1"/>
    <col min="3311" max="3311" width="11.28515625" style="2" customWidth="1"/>
    <col min="3312" max="3312" width="11.140625" style="2" customWidth="1"/>
    <col min="3313" max="3313" width="11" style="2" customWidth="1"/>
    <col min="3314" max="3314" width="11.7109375" style="2" customWidth="1"/>
    <col min="3315" max="3315" width="10.5703125" style="2" customWidth="1"/>
    <col min="3316" max="3316" width="10.140625" style="2" customWidth="1"/>
    <col min="3317" max="3565" width="11.42578125" style="2"/>
    <col min="3566" max="3566" width="19" style="2" customWidth="1"/>
    <col min="3567" max="3567" width="11.28515625" style="2" customWidth="1"/>
    <col min="3568" max="3568" width="11.140625" style="2" customWidth="1"/>
    <col min="3569" max="3569" width="11" style="2" customWidth="1"/>
    <col min="3570" max="3570" width="11.7109375" style="2" customWidth="1"/>
    <col min="3571" max="3571" width="10.5703125" style="2" customWidth="1"/>
    <col min="3572" max="3572" width="10.140625" style="2" customWidth="1"/>
    <col min="3573" max="3821" width="11.42578125" style="2"/>
    <col min="3822" max="3822" width="19" style="2" customWidth="1"/>
    <col min="3823" max="3823" width="11.28515625" style="2" customWidth="1"/>
    <col min="3824" max="3824" width="11.140625" style="2" customWidth="1"/>
    <col min="3825" max="3825" width="11" style="2" customWidth="1"/>
    <col min="3826" max="3826" width="11.7109375" style="2" customWidth="1"/>
    <col min="3827" max="3827" width="10.5703125" style="2" customWidth="1"/>
    <col min="3828" max="3828" width="10.140625" style="2" customWidth="1"/>
    <col min="3829" max="4077" width="11.42578125" style="2"/>
    <col min="4078" max="4078" width="19" style="2" customWidth="1"/>
    <col min="4079" max="4079" width="11.28515625" style="2" customWidth="1"/>
    <col min="4080" max="4080" width="11.140625" style="2" customWidth="1"/>
    <col min="4081" max="4081" width="11" style="2" customWidth="1"/>
    <col min="4082" max="4082" width="11.7109375" style="2" customWidth="1"/>
    <col min="4083" max="4083" width="10.5703125" style="2" customWidth="1"/>
    <col min="4084" max="4084" width="10.140625" style="2" customWidth="1"/>
    <col min="4085" max="4333" width="11.42578125" style="2"/>
    <col min="4334" max="4334" width="19" style="2" customWidth="1"/>
    <col min="4335" max="4335" width="11.28515625" style="2" customWidth="1"/>
    <col min="4336" max="4336" width="11.140625" style="2" customWidth="1"/>
    <col min="4337" max="4337" width="11" style="2" customWidth="1"/>
    <col min="4338" max="4338" width="11.7109375" style="2" customWidth="1"/>
    <col min="4339" max="4339" width="10.5703125" style="2" customWidth="1"/>
    <col min="4340" max="4340" width="10.140625" style="2" customWidth="1"/>
    <col min="4341" max="4589" width="11.42578125" style="2"/>
    <col min="4590" max="4590" width="19" style="2" customWidth="1"/>
    <col min="4591" max="4591" width="11.28515625" style="2" customWidth="1"/>
    <col min="4592" max="4592" width="11.140625" style="2" customWidth="1"/>
    <col min="4593" max="4593" width="11" style="2" customWidth="1"/>
    <col min="4594" max="4594" width="11.7109375" style="2" customWidth="1"/>
    <col min="4595" max="4595" width="10.5703125" style="2" customWidth="1"/>
    <col min="4596" max="4596" width="10.140625" style="2" customWidth="1"/>
    <col min="4597" max="4845" width="11.42578125" style="2"/>
    <col min="4846" max="4846" width="19" style="2" customWidth="1"/>
    <col min="4847" max="4847" width="11.28515625" style="2" customWidth="1"/>
    <col min="4848" max="4848" width="11.140625" style="2" customWidth="1"/>
    <col min="4849" max="4849" width="11" style="2" customWidth="1"/>
    <col min="4850" max="4850" width="11.7109375" style="2" customWidth="1"/>
    <col min="4851" max="4851" width="10.5703125" style="2" customWidth="1"/>
    <col min="4852" max="4852" width="10.140625" style="2" customWidth="1"/>
    <col min="4853" max="5101" width="11.42578125" style="2"/>
    <col min="5102" max="5102" width="19" style="2" customWidth="1"/>
    <col min="5103" max="5103" width="11.28515625" style="2" customWidth="1"/>
    <col min="5104" max="5104" width="11.140625" style="2" customWidth="1"/>
    <col min="5105" max="5105" width="11" style="2" customWidth="1"/>
    <col min="5106" max="5106" width="11.7109375" style="2" customWidth="1"/>
    <col min="5107" max="5107" width="10.5703125" style="2" customWidth="1"/>
    <col min="5108" max="5108" width="10.140625" style="2" customWidth="1"/>
    <col min="5109" max="5357" width="11.42578125" style="2"/>
    <col min="5358" max="5358" width="19" style="2" customWidth="1"/>
    <col min="5359" max="5359" width="11.28515625" style="2" customWidth="1"/>
    <col min="5360" max="5360" width="11.140625" style="2" customWidth="1"/>
    <col min="5361" max="5361" width="11" style="2" customWidth="1"/>
    <col min="5362" max="5362" width="11.7109375" style="2" customWidth="1"/>
    <col min="5363" max="5363" width="10.5703125" style="2" customWidth="1"/>
    <col min="5364" max="5364" width="10.140625" style="2" customWidth="1"/>
    <col min="5365" max="5613" width="11.42578125" style="2"/>
    <col min="5614" max="5614" width="19" style="2" customWidth="1"/>
    <col min="5615" max="5615" width="11.28515625" style="2" customWidth="1"/>
    <col min="5616" max="5616" width="11.140625" style="2" customWidth="1"/>
    <col min="5617" max="5617" width="11" style="2" customWidth="1"/>
    <col min="5618" max="5618" width="11.7109375" style="2" customWidth="1"/>
    <col min="5619" max="5619" width="10.5703125" style="2" customWidth="1"/>
    <col min="5620" max="5620" width="10.140625" style="2" customWidth="1"/>
    <col min="5621" max="5869" width="11.42578125" style="2"/>
    <col min="5870" max="5870" width="19" style="2" customWidth="1"/>
    <col min="5871" max="5871" width="11.28515625" style="2" customWidth="1"/>
    <col min="5872" max="5872" width="11.140625" style="2" customWidth="1"/>
    <col min="5873" max="5873" width="11" style="2" customWidth="1"/>
    <col min="5874" max="5874" width="11.7109375" style="2" customWidth="1"/>
    <col min="5875" max="5875" width="10.5703125" style="2" customWidth="1"/>
    <col min="5876" max="5876" width="10.140625" style="2" customWidth="1"/>
    <col min="5877" max="6125" width="11.42578125" style="2"/>
    <col min="6126" max="6126" width="19" style="2" customWidth="1"/>
    <col min="6127" max="6127" width="11.28515625" style="2" customWidth="1"/>
    <col min="6128" max="6128" width="11.140625" style="2" customWidth="1"/>
    <col min="6129" max="6129" width="11" style="2" customWidth="1"/>
    <col min="6130" max="6130" width="11.7109375" style="2" customWidth="1"/>
    <col min="6131" max="6131" width="10.5703125" style="2" customWidth="1"/>
    <col min="6132" max="6132" width="10.140625" style="2" customWidth="1"/>
    <col min="6133" max="6381" width="11.42578125" style="2"/>
    <col min="6382" max="6382" width="19" style="2" customWidth="1"/>
    <col min="6383" max="6383" width="11.28515625" style="2" customWidth="1"/>
    <col min="6384" max="6384" width="11.140625" style="2" customWidth="1"/>
    <col min="6385" max="6385" width="11" style="2" customWidth="1"/>
    <col min="6386" max="6386" width="11.7109375" style="2" customWidth="1"/>
    <col min="6387" max="6387" width="10.5703125" style="2" customWidth="1"/>
    <col min="6388" max="6388" width="10.140625" style="2" customWidth="1"/>
    <col min="6389" max="6637" width="11.42578125" style="2"/>
    <col min="6638" max="6638" width="19" style="2" customWidth="1"/>
    <col min="6639" max="6639" width="11.28515625" style="2" customWidth="1"/>
    <col min="6640" max="6640" width="11.140625" style="2" customWidth="1"/>
    <col min="6641" max="6641" width="11" style="2" customWidth="1"/>
    <col min="6642" max="6642" width="11.7109375" style="2" customWidth="1"/>
    <col min="6643" max="6643" width="10.5703125" style="2" customWidth="1"/>
    <col min="6644" max="6644" width="10.140625" style="2" customWidth="1"/>
    <col min="6645" max="6893" width="11.42578125" style="2"/>
    <col min="6894" max="6894" width="19" style="2" customWidth="1"/>
    <col min="6895" max="6895" width="11.28515625" style="2" customWidth="1"/>
    <col min="6896" max="6896" width="11.140625" style="2" customWidth="1"/>
    <col min="6897" max="6897" width="11" style="2" customWidth="1"/>
    <col min="6898" max="6898" width="11.7109375" style="2" customWidth="1"/>
    <col min="6899" max="6899" width="10.5703125" style="2" customWidth="1"/>
    <col min="6900" max="6900" width="10.140625" style="2" customWidth="1"/>
    <col min="6901" max="7149" width="11.42578125" style="2"/>
    <col min="7150" max="7150" width="19" style="2" customWidth="1"/>
    <col min="7151" max="7151" width="11.28515625" style="2" customWidth="1"/>
    <col min="7152" max="7152" width="11.140625" style="2" customWidth="1"/>
    <col min="7153" max="7153" width="11" style="2" customWidth="1"/>
    <col min="7154" max="7154" width="11.7109375" style="2" customWidth="1"/>
    <col min="7155" max="7155" width="10.5703125" style="2" customWidth="1"/>
    <col min="7156" max="7156" width="10.140625" style="2" customWidth="1"/>
    <col min="7157" max="7405" width="11.42578125" style="2"/>
    <col min="7406" max="7406" width="19" style="2" customWidth="1"/>
    <col min="7407" max="7407" width="11.28515625" style="2" customWidth="1"/>
    <col min="7408" max="7408" width="11.140625" style="2" customWidth="1"/>
    <col min="7409" max="7409" width="11" style="2" customWidth="1"/>
    <col min="7410" max="7410" width="11.7109375" style="2" customWidth="1"/>
    <col min="7411" max="7411" width="10.5703125" style="2" customWidth="1"/>
    <col min="7412" max="7412" width="10.140625" style="2" customWidth="1"/>
    <col min="7413" max="7661" width="11.42578125" style="2"/>
    <col min="7662" max="7662" width="19" style="2" customWidth="1"/>
    <col min="7663" max="7663" width="11.28515625" style="2" customWidth="1"/>
    <col min="7664" max="7664" width="11.140625" style="2" customWidth="1"/>
    <col min="7665" max="7665" width="11" style="2" customWidth="1"/>
    <col min="7666" max="7666" width="11.7109375" style="2" customWidth="1"/>
    <col min="7667" max="7667" width="10.5703125" style="2" customWidth="1"/>
    <col min="7668" max="7668" width="10.140625" style="2" customWidth="1"/>
    <col min="7669" max="7917" width="11.42578125" style="2"/>
    <col min="7918" max="7918" width="19" style="2" customWidth="1"/>
    <col min="7919" max="7919" width="11.28515625" style="2" customWidth="1"/>
    <col min="7920" max="7920" width="11.140625" style="2" customWidth="1"/>
    <col min="7921" max="7921" width="11" style="2" customWidth="1"/>
    <col min="7922" max="7922" width="11.7109375" style="2" customWidth="1"/>
    <col min="7923" max="7923" width="10.5703125" style="2" customWidth="1"/>
    <col min="7924" max="7924" width="10.140625" style="2" customWidth="1"/>
    <col min="7925" max="8173" width="11.42578125" style="2"/>
    <col min="8174" max="8174" width="19" style="2" customWidth="1"/>
    <col min="8175" max="8175" width="11.28515625" style="2" customWidth="1"/>
    <col min="8176" max="8176" width="11.140625" style="2" customWidth="1"/>
    <col min="8177" max="8177" width="11" style="2" customWidth="1"/>
    <col min="8178" max="8178" width="11.7109375" style="2" customWidth="1"/>
    <col min="8179" max="8179" width="10.5703125" style="2" customWidth="1"/>
    <col min="8180" max="8180" width="10.140625" style="2" customWidth="1"/>
    <col min="8181" max="8429" width="11.42578125" style="2"/>
    <col min="8430" max="8430" width="19" style="2" customWidth="1"/>
    <col min="8431" max="8431" width="11.28515625" style="2" customWidth="1"/>
    <col min="8432" max="8432" width="11.140625" style="2" customWidth="1"/>
    <col min="8433" max="8433" width="11" style="2" customWidth="1"/>
    <col min="8434" max="8434" width="11.7109375" style="2" customWidth="1"/>
    <col min="8435" max="8435" width="10.5703125" style="2" customWidth="1"/>
    <col min="8436" max="8436" width="10.140625" style="2" customWidth="1"/>
    <col min="8437" max="8685" width="11.42578125" style="2"/>
    <col min="8686" max="8686" width="19" style="2" customWidth="1"/>
    <col min="8687" max="8687" width="11.28515625" style="2" customWidth="1"/>
    <col min="8688" max="8688" width="11.140625" style="2" customWidth="1"/>
    <col min="8689" max="8689" width="11" style="2" customWidth="1"/>
    <col min="8690" max="8690" width="11.7109375" style="2" customWidth="1"/>
    <col min="8691" max="8691" width="10.5703125" style="2" customWidth="1"/>
    <col min="8692" max="8692" width="10.140625" style="2" customWidth="1"/>
    <col min="8693" max="8941" width="11.42578125" style="2"/>
    <col min="8942" max="8942" width="19" style="2" customWidth="1"/>
    <col min="8943" max="8943" width="11.28515625" style="2" customWidth="1"/>
    <col min="8944" max="8944" width="11.140625" style="2" customWidth="1"/>
    <col min="8945" max="8945" width="11" style="2" customWidth="1"/>
    <col min="8946" max="8946" width="11.7109375" style="2" customWidth="1"/>
    <col min="8947" max="8947" width="10.5703125" style="2" customWidth="1"/>
    <col min="8948" max="8948" width="10.140625" style="2" customWidth="1"/>
    <col min="8949" max="9197" width="11.42578125" style="2"/>
    <col min="9198" max="9198" width="19" style="2" customWidth="1"/>
    <col min="9199" max="9199" width="11.28515625" style="2" customWidth="1"/>
    <col min="9200" max="9200" width="11.140625" style="2" customWidth="1"/>
    <col min="9201" max="9201" width="11" style="2" customWidth="1"/>
    <col min="9202" max="9202" width="11.7109375" style="2" customWidth="1"/>
    <col min="9203" max="9203" width="10.5703125" style="2" customWidth="1"/>
    <col min="9204" max="9204" width="10.140625" style="2" customWidth="1"/>
    <col min="9205" max="9453" width="11.42578125" style="2"/>
    <col min="9454" max="9454" width="19" style="2" customWidth="1"/>
    <col min="9455" max="9455" width="11.28515625" style="2" customWidth="1"/>
    <col min="9456" max="9456" width="11.140625" style="2" customWidth="1"/>
    <col min="9457" max="9457" width="11" style="2" customWidth="1"/>
    <col min="9458" max="9458" width="11.7109375" style="2" customWidth="1"/>
    <col min="9459" max="9459" width="10.5703125" style="2" customWidth="1"/>
    <col min="9460" max="9460" width="10.140625" style="2" customWidth="1"/>
    <col min="9461" max="9709" width="11.42578125" style="2"/>
    <col min="9710" max="9710" width="19" style="2" customWidth="1"/>
    <col min="9711" max="9711" width="11.28515625" style="2" customWidth="1"/>
    <col min="9712" max="9712" width="11.140625" style="2" customWidth="1"/>
    <col min="9713" max="9713" width="11" style="2" customWidth="1"/>
    <col min="9714" max="9714" width="11.7109375" style="2" customWidth="1"/>
    <col min="9715" max="9715" width="10.5703125" style="2" customWidth="1"/>
    <col min="9716" max="9716" width="10.140625" style="2" customWidth="1"/>
    <col min="9717" max="9965" width="11.42578125" style="2"/>
    <col min="9966" max="9966" width="19" style="2" customWidth="1"/>
    <col min="9967" max="9967" width="11.28515625" style="2" customWidth="1"/>
    <col min="9968" max="9968" width="11.140625" style="2" customWidth="1"/>
    <col min="9969" max="9969" width="11" style="2" customWidth="1"/>
    <col min="9970" max="9970" width="11.7109375" style="2" customWidth="1"/>
    <col min="9971" max="9971" width="10.5703125" style="2" customWidth="1"/>
    <col min="9972" max="9972" width="10.140625" style="2" customWidth="1"/>
    <col min="9973" max="10221" width="11.42578125" style="2"/>
    <col min="10222" max="10222" width="19" style="2" customWidth="1"/>
    <col min="10223" max="10223" width="11.28515625" style="2" customWidth="1"/>
    <col min="10224" max="10224" width="11.140625" style="2" customWidth="1"/>
    <col min="10225" max="10225" width="11" style="2" customWidth="1"/>
    <col min="10226" max="10226" width="11.7109375" style="2" customWidth="1"/>
    <col min="10227" max="10227" width="10.5703125" style="2" customWidth="1"/>
    <col min="10228" max="10228" width="10.140625" style="2" customWidth="1"/>
    <col min="10229" max="10477" width="11.42578125" style="2"/>
    <col min="10478" max="10478" width="19" style="2" customWidth="1"/>
    <col min="10479" max="10479" width="11.28515625" style="2" customWidth="1"/>
    <col min="10480" max="10480" width="11.140625" style="2" customWidth="1"/>
    <col min="10481" max="10481" width="11" style="2" customWidth="1"/>
    <col min="10482" max="10482" width="11.7109375" style="2" customWidth="1"/>
    <col min="10483" max="10483" width="10.5703125" style="2" customWidth="1"/>
    <col min="10484" max="10484" width="10.140625" style="2" customWidth="1"/>
    <col min="10485" max="10733" width="11.42578125" style="2"/>
    <col min="10734" max="10734" width="19" style="2" customWidth="1"/>
    <col min="10735" max="10735" width="11.28515625" style="2" customWidth="1"/>
    <col min="10736" max="10736" width="11.140625" style="2" customWidth="1"/>
    <col min="10737" max="10737" width="11" style="2" customWidth="1"/>
    <col min="10738" max="10738" width="11.7109375" style="2" customWidth="1"/>
    <col min="10739" max="10739" width="10.5703125" style="2" customWidth="1"/>
    <col min="10740" max="10740" width="10.140625" style="2" customWidth="1"/>
    <col min="10741" max="10989" width="11.42578125" style="2"/>
    <col min="10990" max="10990" width="19" style="2" customWidth="1"/>
    <col min="10991" max="10991" width="11.28515625" style="2" customWidth="1"/>
    <col min="10992" max="10992" width="11.140625" style="2" customWidth="1"/>
    <col min="10993" max="10993" width="11" style="2" customWidth="1"/>
    <col min="10994" max="10994" width="11.7109375" style="2" customWidth="1"/>
    <col min="10995" max="10995" width="10.5703125" style="2" customWidth="1"/>
    <col min="10996" max="10996" width="10.140625" style="2" customWidth="1"/>
    <col min="10997" max="11245" width="11.42578125" style="2"/>
    <col min="11246" max="11246" width="19" style="2" customWidth="1"/>
    <col min="11247" max="11247" width="11.28515625" style="2" customWidth="1"/>
    <col min="11248" max="11248" width="11.140625" style="2" customWidth="1"/>
    <col min="11249" max="11249" width="11" style="2" customWidth="1"/>
    <col min="11250" max="11250" width="11.7109375" style="2" customWidth="1"/>
    <col min="11251" max="11251" width="10.5703125" style="2" customWidth="1"/>
    <col min="11252" max="11252" width="10.140625" style="2" customWidth="1"/>
    <col min="11253" max="11501" width="11.42578125" style="2"/>
    <col min="11502" max="11502" width="19" style="2" customWidth="1"/>
    <col min="11503" max="11503" width="11.28515625" style="2" customWidth="1"/>
    <col min="11504" max="11504" width="11.140625" style="2" customWidth="1"/>
    <col min="11505" max="11505" width="11" style="2" customWidth="1"/>
    <col min="11506" max="11506" width="11.7109375" style="2" customWidth="1"/>
    <col min="11507" max="11507" width="10.5703125" style="2" customWidth="1"/>
    <col min="11508" max="11508" width="10.140625" style="2" customWidth="1"/>
    <col min="11509" max="11757" width="11.42578125" style="2"/>
    <col min="11758" max="11758" width="19" style="2" customWidth="1"/>
    <col min="11759" max="11759" width="11.28515625" style="2" customWidth="1"/>
    <col min="11760" max="11760" width="11.140625" style="2" customWidth="1"/>
    <col min="11761" max="11761" width="11" style="2" customWidth="1"/>
    <col min="11762" max="11762" width="11.7109375" style="2" customWidth="1"/>
    <col min="11763" max="11763" width="10.5703125" style="2" customWidth="1"/>
    <col min="11764" max="11764" width="10.140625" style="2" customWidth="1"/>
    <col min="11765" max="12013" width="11.42578125" style="2"/>
    <col min="12014" max="12014" width="19" style="2" customWidth="1"/>
    <col min="12015" max="12015" width="11.28515625" style="2" customWidth="1"/>
    <col min="12016" max="12016" width="11.140625" style="2" customWidth="1"/>
    <col min="12017" max="12017" width="11" style="2" customWidth="1"/>
    <col min="12018" max="12018" width="11.7109375" style="2" customWidth="1"/>
    <col min="12019" max="12019" width="10.5703125" style="2" customWidth="1"/>
    <col min="12020" max="12020" width="10.140625" style="2" customWidth="1"/>
    <col min="12021" max="12269" width="11.42578125" style="2"/>
    <col min="12270" max="12270" width="19" style="2" customWidth="1"/>
    <col min="12271" max="12271" width="11.28515625" style="2" customWidth="1"/>
    <col min="12272" max="12272" width="11.140625" style="2" customWidth="1"/>
    <col min="12273" max="12273" width="11" style="2" customWidth="1"/>
    <col min="12274" max="12274" width="11.7109375" style="2" customWidth="1"/>
    <col min="12275" max="12275" width="10.5703125" style="2" customWidth="1"/>
    <col min="12276" max="12276" width="10.140625" style="2" customWidth="1"/>
    <col min="12277" max="12525" width="11.42578125" style="2"/>
    <col min="12526" max="12526" width="19" style="2" customWidth="1"/>
    <col min="12527" max="12527" width="11.28515625" style="2" customWidth="1"/>
    <col min="12528" max="12528" width="11.140625" style="2" customWidth="1"/>
    <col min="12529" max="12529" width="11" style="2" customWidth="1"/>
    <col min="12530" max="12530" width="11.7109375" style="2" customWidth="1"/>
    <col min="12531" max="12531" width="10.5703125" style="2" customWidth="1"/>
    <col min="12532" max="12532" width="10.140625" style="2" customWidth="1"/>
    <col min="12533" max="12781" width="11.42578125" style="2"/>
    <col min="12782" max="12782" width="19" style="2" customWidth="1"/>
    <col min="12783" max="12783" width="11.28515625" style="2" customWidth="1"/>
    <col min="12784" max="12784" width="11.140625" style="2" customWidth="1"/>
    <col min="12785" max="12785" width="11" style="2" customWidth="1"/>
    <col min="12786" max="12786" width="11.7109375" style="2" customWidth="1"/>
    <col min="12787" max="12787" width="10.5703125" style="2" customWidth="1"/>
    <col min="12788" max="12788" width="10.140625" style="2" customWidth="1"/>
    <col min="12789" max="13037" width="11.42578125" style="2"/>
    <col min="13038" max="13038" width="19" style="2" customWidth="1"/>
    <col min="13039" max="13039" width="11.28515625" style="2" customWidth="1"/>
    <col min="13040" max="13040" width="11.140625" style="2" customWidth="1"/>
    <col min="13041" max="13041" width="11" style="2" customWidth="1"/>
    <col min="13042" max="13042" width="11.7109375" style="2" customWidth="1"/>
    <col min="13043" max="13043" width="10.5703125" style="2" customWidth="1"/>
    <col min="13044" max="13044" width="10.140625" style="2" customWidth="1"/>
    <col min="13045" max="13293" width="11.42578125" style="2"/>
    <col min="13294" max="13294" width="19" style="2" customWidth="1"/>
    <col min="13295" max="13295" width="11.28515625" style="2" customWidth="1"/>
    <col min="13296" max="13296" width="11.140625" style="2" customWidth="1"/>
    <col min="13297" max="13297" width="11" style="2" customWidth="1"/>
    <col min="13298" max="13298" width="11.7109375" style="2" customWidth="1"/>
    <col min="13299" max="13299" width="10.5703125" style="2" customWidth="1"/>
    <col min="13300" max="13300" width="10.140625" style="2" customWidth="1"/>
    <col min="13301" max="13549" width="11.42578125" style="2"/>
    <col min="13550" max="13550" width="19" style="2" customWidth="1"/>
    <col min="13551" max="13551" width="11.28515625" style="2" customWidth="1"/>
    <col min="13552" max="13552" width="11.140625" style="2" customWidth="1"/>
    <col min="13553" max="13553" width="11" style="2" customWidth="1"/>
    <col min="13554" max="13554" width="11.7109375" style="2" customWidth="1"/>
    <col min="13555" max="13555" width="10.5703125" style="2" customWidth="1"/>
    <col min="13556" max="13556" width="10.140625" style="2" customWidth="1"/>
    <col min="13557" max="13805" width="11.42578125" style="2"/>
    <col min="13806" max="13806" width="19" style="2" customWidth="1"/>
    <col min="13807" max="13807" width="11.28515625" style="2" customWidth="1"/>
    <col min="13808" max="13808" width="11.140625" style="2" customWidth="1"/>
    <col min="13809" max="13809" width="11" style="2" customWidth="1"/>
    <col min="13810" max="13810" width="11.7109375" style="2" customWidth="1"/>
    <col min="13811" max="13811" width="10.5703125" style="2" customWidth="1"/>
    <col min="13812" max="13812" width="10.140625" style="2" customWidth="1"/>
    <col min="13813" max="14061" width="11.42578125" style="2"/>
    <col min="14062" max="14062" width="19" style="2" customWidth="1"/>
    <col min="14063" max="14063" width="11.28515625" style="2" customWidth="1"/>
    <col min="14064" max="14064" width="11.140625" style="2" customWidth="1"/>
    <col min="14065" max="14065" width="11" style="2" customWidth="1"/>
    <col min="14066" max="14066" width="11.7109375" style="2" customWidth="1"/>
    <col min="14067" max="14067" width="10.5703125" style="2" customWidth="1"/>
    <col min="14068" max="14068" width="10.140625" style="2" customWidth="1"/>
    <col min="14069" max="14317" width="11.42578125" style="2"/>
    <col min="14318" max="14318" width="19" style="2" customWidth="1"/>
    <col min="14319" max="14319" width="11.28515625" style="2" customWidth="1"/>
    <col min="14320" max="14320" width="11.140625" style="2" customWidth="1"/>
    <col min="14321" max="14321" width="11" style="2" customWidth="1"/>
    <col min="14322" max="14322" width="11.7109375" style="2" customWidth="1"/>
    <col min="14323" max="14323" width="10.5703125" style="2" customWidth="1"/>
    <col min="14324" max="14324" width="10.140625" style="2" customWidth="1"/>
    <col min="14325" max="14573" width="11.42578125" style="2"/>
    <col min="14574" max="14574" width="19" style="2" customWidth="1"/>
    <col min="14575" max="14575" width="11.28515625" style="2" customWidth="1"/>
    <col min="14576" max="14576" width="11.140625" style="2" customWidth="1"/>
    <col min="14577" max="14577" width="11" style="2" customWidth="1"/>
    <col min="14578" max="14578" width="11.7109375" style="2" customWidth="1"/>
    <col min="14579" max="14579" width="10.5703125" style="2" customWidth="1"/>
    <col min="14580" max="14580" width="10.140625" style="2" customWidth="1"/>
    <col min="14581" max="14829" width="11.42578125" style="2"/>
    <col min="14830" max="14830" width="19" style="2" customWidth="1"/>
    <col min="14831" max="14831" width="11.28515625" style="2" customWidth="1"/>
    <col min="14832" max="14832" width="11.140625" style="2" customWidth="1"/>
    <col min="14833" max="14833" width="11" style="2" customWidth="1"/>
    <col min="14834" max="14834" width="11.7109375" style="2" customWidth="1"/>
    <col min="14835" max="14835" width="10.5703125" style="2" customWidth="1"/>
    <col min="14836" max="14836" width="10.140625" style="2" customWidth="1"/>
    <col min="14837" max="15085" width="11.42578125" style="2"/>
    <col min="15086" max="15086" width="19" style="2" customWidth="1"/>
    <col min="15087" max="15087" width="11.28515625" style="2" customWidth="1"/>
    <col min="15088" max="15088" width="11.140625" style="2" customWidth="1"/>
    <col min="15089" max="15089" width="11" style="2" customWidth="1"/>
    <col min="15090" max="15090" width="11.7109375" style="2" customWidth="1"/>
    <col min="15091" max="15091" width="10.5703125" style="2" customWidth="1"/>
    <col min="15092" max="15092" width="10.140625" style="2" customWidth="1"/>
    <col min="15093" max="15341" width="11.42578125" style="2"/>
    <col min="15342" max="15342" width="19" style="2" customWidth="1"/>
    <col min="15343" max="15343" width="11.28515625" style="2" customWidth="1"/>
    <col min="15344" max="15344" width="11.140625" style="2" customWidth="1"/>
    <col min="15345" max="15345" width="11" style="2" customWidth="1"/>
    <col min="15346" max="15346" width="11.7109375" style="2" customWidth="1"/>
    <col min="15347" max="15347" width="10.5703125" style="2" customWidth="1"/>
    <col min="15348" max="15348" width="10.140625" style="2" customWidth="1"/>
    <col min="15349" max="15597" width="11.42578125" style="2"/>
    <col min="15598" max="15598" width="19" style="2" customWidth="1"/>
    <col min="15599" max="15599" width="11.28515625" style="2" customWidth="1"/>
    <col min="15600" max="15600" width="11.140625" style="2" customWidth="1"/>
    <col min="15601" max="15601" width="11" style="2" customWidth="1"/>
    <col min="15602" max="15602" width="11.7109375" style="2" customWidth="1"/>
    <col min="15603" max="15603" width="10.5703125" style="2" customWidth="1"/>
    <col min="15604" max="15604" width="10.140625" style="2" customWidth="1"/>
    <col min="15605" max="15853" width="11.42578125" style="2"/>
    <col min="15854" max="15854" width="19" style="2" customWidth="1"/>
    <col min="15855" max="15855" width="11.28515625" style="2" customWidth="1"/>
    <col min="15856" max="15856" width="11.140625" style="2" customWidth="1"/>
    <col min="15857" max="15857" width="11" style="2" customWidth="1"/>
    <col min="15858" max="15858" width="11.7109375" style="2" customWidth="1"/>
    <col min="15859" max="15859" width="10.5703125" style="2" customWidth="1"/>
    <col min="15860" max="15860" width="10.140625" style="2" customWidth="1"/>
    <col min="15861" max="16109" width="11.42578125" style="2"/>
    <col min="16110" max="16110" width="19" style="2" customWidth="1"/>
    <col min="16111" max="16111" width="11.28515625" style="2" customWidth="1"/>
    <col min="16112" max="16112" width="11.140625" style="2" customWidth="1"/>
    <col min="16113" max="16113" width="11" style="2" customWidth="1"/>
    <col min="16114" max="16114" width="11.7109375" style="2" customWidth="1"/>
    <col min="16115" max="16115" width="10.5703125" style="2" customWidth="1"/>
    <col min="16116" max="16116" width="10.140625" style="2" customWidth="1"/>
    <col min="16117" max="16384" width="11.42578125" style="2"/>
  </cols>
  <sheetData>
    <row r="5" spans="1:24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24" x14ac:dyDescent="0.2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24" x14ac:dyDescent="0.25">
      <c r="A7" s="37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4" x14ac:dyDescent="0.25">
      <c r="A9" s="31" t="s">
        <v>3</v>
      </c>
      <c r="B9" s="3"/>
      <c r="C9" s="4"/>
      <c r="D9" s="5"/>
      <c r="E9" s="6" t="s">
        <v>4</v>
      </c>
      <c r="F9" s="4" t="s">
        <v>4</v>
      </c>
      <c r="G9" s="5"/>
      <c r="H9" s="6" t="s">
        <v>5</v>
      </c>
      <c r="I9" s="34" t="s">
        <v>6</v>
      </c>
      <c r="J9" s="7" t="s">
        <v>7</v>
      </c>
      <c r="K9" s="31" t="s">
        <v>8</v>
      </c>
      <c r="L9" s="31" t="s">
        <v>9</v>
      </c>
      <c r="M9" s="31" t="s">
        <v>10</v>
      </c>
    </row>
    <row r="10" spans="1:24" x14ac:dyDescent="0.25">
      <c r="A10" s="32"/>
      <c r="B10" s="8" t="s">
        <v>11</v>
      </c>
      <c r="C10" s="9" t="s">
        <v>12</v>
      </c>
      <c r="D10" s="10" t="s">
        <v>13</v>
      </c>
      <c r="E10" s="11" t="s">
        <v>14</v>
      </c>
      <c r="F10" s="9" t="s">
        <v>15</v>
      </c>
      <c r="G10" s="10" t="s">
        <v>7</v>
      </c>
      <c r="H10" s="11" t="s">
        <v>16</v>
      </c>
      <c r="I10" s="35"/>
      <c r="J10" s="12" t="s">
        <v>17</v>
      </c>
      <c r="K10" s="32"/>
      <c r="L10" s="32"/>
      <c r="M10" s="32"/>
    </row>
    <row r="11" spans="1:24" x14ac:dyDescent="0.25">
      <c r="A11" s="32"/>
      <c r="B11" s="8" t="s">
        <v>18</v>
      </c>
      <c r="C11" s="9" t="s">
        <v>19</v>
      </c>
      <c r="D11" s="10" t="s">
        <v>14</v>
      </c>
      <c r="E11" s="11" t="s">
        <v>20</v>
      </c>
      <c r="F11" s="9" t="s">
        <v>21</v>
      </c>
      <c r="G11" s="10" t="s">
        <v>22</v>
      </c>
      <c r="H11" s="11" t="s">
        <v>23</v>
      </c>
      <c r="I11" s="35"/>
      <c r="J11" s="12" t="s">
        <v>24</v>
      </c>
      <c r="K11" s="32"/>
      <c r="L11" s="32"/>
      <c r="M11" s="32"/>
    </row>
    <row r="12" spans="1:24" x14ac:dyDescent="0.25">
      <c r="A12" s="32"/>
      <c r="B12" s="8" t="s">
        <v>25</v>
      </c>
      <c r="C12" s="9" t="s">
        <v>26</v>
      </c>
      <c r="D12" s="10" t="s">
        <v>27</v>
      </c>
      <c r="E12" s="11" t="s">
        <v>28</v>
      </c>
      <c r="F12" s="9" t="s">
        <v>29</v>
      </c>
      <c r="G12" s="10" t="s">
        <v>30</v>
      </c>
      <c r="H12" s="11" t="s">
        <v>31</v>
      </c>
      <c r="I12" s="35"/>
      <c r="J12" s="12" t="s">
        <v>14</v>
      </c>
      <c r="K12" s="32"/>
      <c r="L12" s="32"/>
      <c r="M12" s="32"/>
    </row>
    <row r="13" spans="1:24" x14ac:dyDescent="0.25">
      <c r="A13" s="32"/>
      <c r="B13" s="8"/>
      <c r="C13" s="13"/>
      <c r="D13" s="10" t="s">
        <v>32</v>
      </c>
      <c r="E13" s="11" t="s">
        <v>33</v>
      </c>
      <c r="F13" s="9" t="s">
        <v>34</v>
      </c>
      <c r="G13" s="10" t="s">
        <v>35</v>
      </c>
      <c r="H13" s="11" t="s">
        <v>36</v>
      </c>
      <c r="I13" s="35"/>
      <c r="J13" s="12" t="s">
        <v>27</v>
      </c>
      <c r="K13" s="32"/>
      <c r="L13" s="32"/>
      <c r="M13" s="32"/>
    </row>
    <row r="14" spans="1:24" x14ac:dyDescent="0.25">
      <c r="A14" s="33"/>
      <c r="B14" s="14"/>
      <c r="C14" s="15"/>
      <c r="D14" s="16"/>
      <c r="E14" s="17"/>
      <c r="F14" s="15"/>
      <c r="G14" s="16"/>
      <c r="H14" s="18" t="s">
        <v>37</v>
      </c>
      <c r="I14" s="36"/>
      <c r="J14" s="19" t="s">
        <v>32</v>
      </c>
      <c r="K14" s="33"/>
      <c r="L14" s="33"/>
      <c r="M14" s="33"/>
    </row>
    <row r="15" spans="1:24" ht="18.75" customHeight="1" x14ac:dyDescent="0.25">
      <c r="A15" s="20" t="s">
        <v>38</v>
      </c>
      <c r="B15" s="21">
        <f>B35</f>
        <v>123384772.82868169</v>
      </c>
      <c r="C15" s="21">
        <f t="shared" ref="C15:L15" si="0">C35</f>
        <v>17935042.880941525</v>
      </c>
      <c r="D15" s="21">
        <f t="shared" si="0"/>
        <v>6838432</v>
      </c>
      <c r="E15" s="21">
        <f t="shared" si="0"/>
        <v>1001</v>
      </c>
      <c r="F15" s="21">
        <f t="shared" si="0"/>
        <v>3798123.3484362862</v>
      </c>
      <c r="G15" s="21">
        <f t="shared" si="0"/>
        <v>1653303.1269382942</v>
      </c>
      <c r="H15" s="21">
        <f t="shared" si="0"/>
        <v>7335496.7684175111</v>
      </c>
      <c r="I15" s="21">
        <f t="shared" si="0"/>
        <v>30486</v>
      </c>
      <c r="J15" s="21">
        <f t="shared" si="0"/>
        <v>668189.50255780551</v>
      </c>
      <c r="K15" s="21">
        <f t="shared" si="0"/>
        <v>2131565</v>
      </c>
      <c r="L15" s="21">
        <f t="shared" si="0"/>
        <v>3588216.8495166972</v>
      </c>
      <c r="M15" s="21">
        <f>SUM(B15:L15)</f>
        <v>167364629.30548981</v>
      </c>
      <c r="N15" s="22"/>
      <c r="O15" s="23"/>
      <c r="P15" s="23"/>
      <c r="Q15" s="23"/>
      <c r="R15" s="23"/>
      <c r="S15" s="23"/>
      <c r="T15" s="23"/>
      <c r="U15" s="23"/>
      <c r="V15" s="23"/>
      <c r="W15" s="23"/>
      <c r="X15" s="24"/>
    </row>
    <row r="16" spans="1:24" ht="18.75" customHeight="1" x14ac:dyDescent="0.25">
      <c r="A16" s="20" t="s">
        <v>39</v>
      </c>
      <c r="B16" s="21">
        <f>B47</f>
        <v>71950126.360647038</v>
      </c>
      <c r="C16" s="21">
        <f>C47</f>
        <v>10768891.283426704</v>
      </c>
      <c r="D16" s="21">
        <f t="shared" ref="D16:L16" si="1">D47</f>
        <v>0</v>
      </c>
      <c r="E16" s="21">
        <f t="shared" si="1"/>
        <v>570</v>
      </c>
      <c r="F16" s="21">
        <f t="shared" si="1"/>
        <v>2246032.9327084408</v>
      </c>
      <c r="G16" s="21">
        <f t="shared" si="1"/>
        <v>992706.94532140717</v>
      </c>
      <c r="H16" s="21">
        <f t="shared" si="1"/>
        <v>1579408.9094588233</v>
      </c>
      <c r="I16" s="21">
        <f t="shared" si="1"/>
        <v>6564</v>
      </c>
      <c r="J16" s="21">
        <f t="shared" si="1"/>
        <v>0</v>
      </c>
      <c r="K16" s="21">
        <f t="shared" si="1"/>
        <v>5106362</v>
      </c>
      <c r="L16" s="21">
        <f t="shared" si="1"/>
        <v>2962896.334706346</v>
      </c>
      <c r="M16" s="21">
        <f>SUM(B16:L16)</f>
        <v>95613558.76626876</v>
      </c>
      <c r="N16" s="22"/>
      <c r="O16" s="23"/>
      <c r="P16" s="23"/>
      <c r="Q16" s="23"/>
      <c r="R16" s="23"/>
      <c r="S16" s="23"/>
      <c r="T16" s="23"/>
      <c r="U16" s="23"/>
      <c r="V16" s="23"/>
      <c r="W16" s="23"/>
      <c r="X16" s="24"/>
    </row>
    <row r="17" spans="1:24" ht="18.75" customHeight="1" x14ac:dyDescent="0.25">
      <c r="A17" s="20" t="s">
        <v>40</v>
      </c>
      <c r="B17" s="21">
        <f>B59</f>
        <v>67783567.448171347</v>
      </c>
      <c r="C17" s="21">
        <f t="shared" ref="C17:L17" si="2">C59</f>
        <v>10531465.742419427</v>
      </c>
      <c r="D17" s="21">
        <f t="shared" si="2"/>
        <v>0</v>
      </c>
      <c r="E17" s="21">
        <f t="shared" si="2"/>
        <v>0</v>
      </c>
      <c r="F17" s="21">
        <f t="shared" si="2"/>
        <v>2154807.8195931902</v>
      </c>
      <c r="G17" s="21">
        <f t="shared" si="2"/>
        <v>970820.38547495869</v>
      </c>
      <c r="H17" s="21">
        <f t="shared" si="2"/>
        <v>1347858.5061535786</v>
      </c>
      <c r="I17" s="21">
        <f t="shared" si="2"/>
        <v>5601</v>
      </c>
      <c r="J17" s="21">
        <f t="shared" si="2"/>
        <v>0</v>
      </c>
      <c r="K17" s="21">
        <f t="shared" si="2"/>
        <v>1648143</v>
      </c>
      <c r="L17" s="21">
        <f t="shared" si="2"/>
        <v>2965600.0791465631</v>
      </c>
      <c r="M17" s="21">
        <f>SUM(B17:L17)</f>
        <v>87407863.980959073</v>
      </c>
      <c r="N17" s="22"/>
      <c r="O17" s="23"/>
      <c r="P17" s="23"/>
      <c r="Q17" s="23"/>
      <c r="R17" s="23"/>
      <c r="S17" s="23"/>
      <c r="T17" s="23"/>
      <c r="U17" s="23"/>
      <c r="V17" s="23"/>
      <c r="W17" s="23"/>
      <c r="X17" s="24"/>
    </row>
    <row r="18" spans="1:24" ht="18.75" customHeight="1" x14ac:dyDescent="0.25">
      <c r="A18" s="20" t="s">
        <v>41</v>
      </c>
      <c r="B18" s="21">
        <f>B71</f>
        <v>186470039.86280295</v>
      </c>
      <c r="C18" s="21">
        <f t="shared" ref="C18:L18" si="3">C71</f>
        <v>23260122.466238733</v>
      </c>
      <c r="D18" s="21">
        <f t="shared" si="3"/>
        <v>592633</v>
      </c>
      <c r="E18" s="21">
        <f t="shared" si="3"/>
        <v>1500</v>
      </c>
      <c r="F18" s="21">
        <f t="shared" si="3"/>
        <v>5353366.8174399724</v>
      </c>
      <c r="G18" s="21">
        <f t="shared" si="3"/>
        <v>2144184.0681220256</v>
      </c>
      <c r="H18" s="21">
        <f t="shared" si="3"/>
        <v>8108072.4442951288</v>
      </c>
      <c r="I18" s="21">
        <f t="shared" si="3"/>
        <v>33697</v>
      </c>
      <c r="J18" s="21">
        <f t="shared" si="3"/>
        <v>71768.897442194546</v>
      </c>
      <c r="K18" s="21">
        <f t="shared" si="3"/>
        <v>24636904.259308748</v>
      </c>
      <c r="L18" s="21">
        <f t="shared" si="3"/>
        <v>5456496.3393361876</v>
      </c>
      <c r="M18" s="21">
        <f>SUM(B18:L18)</f>
        <v>256128785.15498596</v>
      </c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4"/>
    </row>
    <row r="19" spans="1:24" ht="18.75" customHeight="1" x14ac:dyDescent="0.25">
      <c r="A19" s="20" t="s">
        <v>42</v>
      </c>
      <c r="B19" s="21">
        <f>B83</f>
        <v>44072468.890584022</v>
      </c>
      <c r="C19" s="21">
        <f t="shared" ref="C19:K19" si="4">C83</f>
        <v>9323288.1278055552</v>
      </c>
      <c r="D19" s="21">
        <f t="shared" si="4"/>
        <v>0</v>
      </c>
      <c r="E19" s="21">
        <f t="shared" si="4"/>
        <v>47</v>
      </c>
      <c r="F19" s="21">
        <f t="shared" si="4"/>
        <v>1650041.5327724884</v>
      </c>
      <c r="G19" s="21">
        <f t="shared" si="4"/>
        <v>859447.14586812339</v>
      </c>
      <c r="H19" s="21">
        <f t="shared" si="4"/>
        <v>384436.37167496304</v>
      </c>
      <c r="I19" s="21">
        <f t="shared" si="4"/>
        <v>1598</v>
      </c>
      <c r="J19" s="21">
        <f t="shared" si="4"/>
        <v>0</v>
      </c>
      <c r="K19" s="21">
        <f t="shared" si="4"/>
        <v>4716618</v>
      </c>
      <c r="L19" s="21">
        <f>L83</f>
        <v>2981748.797294206</v>
      </c>
      <c r="M19" s="21">
        <f>SUM(B19:L19)</f>
        <v>63989693.865999356</v>
      </c>
      <c r="N19" s="22"/>
      <c r="O19" s="23"/>
      <c r="P19" s="23"/>
      <c r="Q19" s="23"/>
      <c r="R19" s="23"/>
      <c r="S19" s="23"/>
      <c r="T19" s="23"/>
      <c r="U19" s="23"/>
      <c r="V19" s="23"/>
      <c r="W19" s="23"/>
      <c r="X19" s="24"/>
    </row>
    <row r="20" spans="1:24" ht="18.75" customHeight="1" x14ac:dyDescent="0.25">
      <c r="A20" s="25" t="s">
        <v>43</v>
      </c>
      <c r="B20" s="26">
        <f>SUM(B15:B19)</f>
        <v>493660975.39088702</v>
      </c>
      <c r="C20" s="26">
        <f t="shared" ref="C20:L20" si="5">SUM(C15:C19)</f>
        <v>71818810.500831947</v>
      </c>
      <c r="D20" s="26">
        <f t="shared" si="5"/>
        <v>7431065</v>
      </c>
      <c r="E20" s="26">
        <f t="shared" si="5"/>
        <v>3118</v>
      </c>
      <c r="F20" s="26">
        <f t="shared" si="5"/>
        <v>15202372.450950379</v>
      </c>
      <c r="G20" s="26">
        <f t="shared" si="5"/>
        <v>6620461.6717248093</v>
      </c>
      <c r="H20" s="26">
        <f t="shared" si="5"/>
        <v>18755273.000000004</v>
      </c>
      <c r="I20" s="26">
        <f t="shared" si="5"/>
        <v>77946</v>
      </c>
      <c r="J20" s="26">
        <f t="shared" si="5"/>
        <v>739958.4</v>
      </c>
      <c r="K20" s="26">
        <f t="shared" si="5"/>
        <v>38239592.259308748</v>
      </c>
      <c r="L20" s="26">
        <f t="shared" si="5"/>
        <v>17954958.399999999</v>
      </c>
      <c r="M20" s="26">
        <f>SUM(M15:M19)</f>
        <v>670504531.07370293</v>
      </c>
      <c r="N20" s="22"/>
      <c r="O20" s="23"/>
      <c r="P20" s="23"/>
      <c r="R20" s="24"/>
      <c r="X20" s="24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24" ht="14.25" hidden="1" customHeight="1" x14ac:dyDescent="0.25">
      <c r="A22" s="1"/>
      <c r="B22" s="27">
        <f>B20-[1]Acumulado.!B233</f>
        <v>-370976641.39254689</v>
      </c>
      <c r="C22" s="27">
        <f>C20-[1]Acumulado.!C233</f>
        <v>-65243945.428081587</v>
      </c>
      <c r="D22" s="27">
        <f>D20-[1]Acumulado.!D233</f>
        <v>-7239384</v>
      </c>
      <c r="E22" s="27">
        <f>E20-[1]Acumulado.!E233</f>
        <v>-19312</v>
      </c>
      <c r="F22" s="27">
        <f>F20-[1]Acumulado.!F233</f>
        <v>-15340306.965155752</v>
      </c>
      <c r="G22" s="27">
        <f>G20-[1]Acumulado.!G233</f>
        <v>-12221575.156129641</v>
      </c>
      <c r="H22" s="27">
        <f>H20-[1]Acumulado.!H233</f>
        <v>-20298157.800000001</v>
      </c>
      <c r="I22" s="27"/>
      <c r="J22" s="27">
        <f>J20-[1]Acumulado.!J233</f>
        <v>-739958.60000000021</v>
      </c>
      <c r="K22" s="27"/>
      <c r="L22" s="27">
        <f>L20-[1]Acumulado.!L233</f>
        <v>-24873559.800000004</v>
      </c>
      <c r="M22" s="27">
        <f>M20-[1]Acumulado.!M233</f>
        <v>-548965081.87345827</v>
      </c>
      <c r="N22" s="22">
        <f>M22-L22</f>
        <v>-524091522.07345825</v>
      </c>
    </row>
    <row r="23" spans="1:24" ht="14.25" hidden="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24" ht="14.25" hidden="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6" spans="1:24" ht="12.75" customHeight="1" x14ac:dyDescent="0.25">
      <c r="A26" s="31" t="s">
        <v>44</v>
      </c>
      <c r="B26" s="3"/>
      <c r="C26" s="4"/>
      <c r="D26" s="5"/>
      <c r="E26" s="6" t="s">
        <v>4</v>
      </c>
      <c r="F26" s="4" t="s">
        <v>4</v>
      </c>
      <c r="G26" s="5"/>
      <c r="H26" s="6" t="s">
        <v>5</v>
      </c>
      <c r="I26" s="34" t="s">
        <v>6</v>
      </c>
      <c r="J26" s="28" t="s">
        <v>7</v>
      </c>
      <c r="K26" s="31" t="s">
        <v>8</v>
      </c>
      <c r="L26" s="31" t="s">
        <v>9</v>
      </c>
      <c r="M26" s="31" t="s">
        <v>10</v>
      </c>
    </row>
    <row r="27" spans="1:24" ht="12.75" customHeight="1" x14ac:dyDescent="0.25">
      <c r="A27" s="32"/>
      <c r="B27" s="8" t="s">
        <v>11</v>
      </c>
      <c r="C27" s="9" t="s">
        <v>12</v>
      </c>
      <c r="D27" s="10" t="s">
        <v>13</v>
      </c>
      <c r="E27" s="11" t="s">
        <v>14</v>
      </c>
      <c r="F27" s="9" t="s">
        <v>15</v>
      </c>
      <c r="G27" s="10" t="s">
        <v>7</v>
      </c>
      <c r="H27" s="11" t="s">
        <v>16</v>
      </c>
      <c r="I27" s="35"/>
      <c r="J27" s="29" t="s">
        <v>17</v>
      </c>
      <c r="K27" s="32"/>
      <c r="L27" s="32"/>
      <c r="M27" s="32"/>
    </row>
    <row r="28" spans="1:24" ht="12.75" customHeight="1" x14ac:dyDescent="0.25">
      <c r="A28" s="32"/>
      <c r="B28" s="8" t="s">
        <v>18</v>
      </c>
      <c r="C28" s="9" t="s">
        <v>19</v>
      </c>
      <c r="D28" s="10" t="s">
        <v>14</v>
      </c>
      <c r="E28" s="11" t="s">
        <v>20</v>
      </c>
      <c r="F28" s="9" t="s">
        <v>21</v>
      </c>
      <c r="G28" s="10" t="s">
        <v>22</v>
      </c>
      <c r="H28" s="11" t="s">
        <v>23</v>
      </c>
      <c r="I28" s="35"/>
      <c r="J28" s="29" t="s">
        <v>24</v>
      </c>
      <c r="K28" s="32"/>
      <c r="L28" s="32"/>
      <c r="M28" s="32"/>
    </row>
    <row r="29" spans="1:24" ht="12.75" customHeight="1" x14ac:dyDescent="0.25">
      <c r="A29" s="32"/>
      <c r="B29" s="8" t="s">
        <v>25</v>
      </c>
      <c r="C29" s="9" t="s">
        <v>26</v>
      </c>
      <c r="D29" s="10" t="s">
        <v>27</v>
      </c>
      <c r="E29" s="11" t="s">
        <v>28</v>
      </c>
      <c r="F29" s="9" t="s">
        <v>29</v>
      </c>
      <c r="G29" s="10" t="s">
        <v>30</v>
      </c>
      <c r="H29" s="11" t="s">
        <v>31</v>
      </c>
      <c r="I29" s="35"/>
      <c r="J29" s="29" t="s">
        <v>14</v>
      </c>
      <c r="K29" s="32"/>
      <c r="L29" s="32"/>
      <c r="M29" s="32"/>
    </row>
    <row r="30" spans="1:24" ht="12.75" customHeight="1" x14ac:dyDescent="0.25">
      <c r="A30" s="32"/>
      <c r="B30" s="8"/>
      <c r="C30" s="13"/>
      <c r="D30" s="10" t="s">
        <v>32</v>
      </c>
      <c r="E30" s="11" t="s">
        <v>33</v>
      </c>
      <c r="F30" s="9" t="s">
        <v>34</v>
      </c>
      <c r="G30" s="10" t="s">
        <v>35</v>
      </c>
      <c r="H30" s="11" t="s">
        <v>36</v>
      </c>
      <c r="I30" s="35"/>
      <c r="J30" s="29" t="s">
        <v>27</v>
      </c>
      <c r="K30" s="32"/>
      <c r="L30" s="32"/>
      <c r="M30" s="32"/>
    </row>
    <row r="31" spans="1:24" ht="12.75" customHeight="1" x14ac:dyDescent="0.25">
      <c r="A31" s="33"/>
      <c r="B31" s="14"/>
      <c r="C31" s="15"/>
      <c r="D31" s="16"/>
      <c r="E31" s="17"/>
      <c r="F31" s="15"/>
      <c r="G31" s="16"/>
      <c r="H31" s="18" t="s">
        <v>37</v>
      </c>
      <c r="I31" s="36"/>
      <c r="J31" s="30" t="s">
        <v>32</v>
      </c>
      <c r="K31" s="33"/>
      <c r="L31" s="33"/>
      <c r="M31" s="33"/>
    </row>
    <row r="32" spans="1:24" ht="18.75" customHeight="1" x14ac:dyDescent="0.25">
      <c r="A32" s="20" t="s">
        <v>45</v>
      </c>
      <c r="B32" s="21">
        <f>[1]Acumulado.!B66</f>
        <v>32630730.134082716</v>
      </c>
      <c r="C32" s="21">
        <f>[1]Acumulado.!C66</f>
        <v>6122053.8023675662</v>
      </c>
      <c r="D32" s="21">
        <f>[1]Acumulado.!D66</f>
        <v>1683283</v>
      </c>
      <c r="E32" s="21">
        <f>[1]Acumulado.!E66</f>
        <v>362</v>
      </c>
      <c r="F32" s="21">
        <f>[1]Acumulado.!F66</f>
        <v>2739656.6123166448</v>
      </c>
      <c r="G32" s="21">
        <f>[1]Acumulado.!G66</f>
        <v>558262.60275924718</v>
      </c>
      <c r="H32" s="21">
        <f>[1]Acumulado.!H66</f>
        <v>1939065.7379744158</v>
      </c>
      <c r="I32" s="21">
        <f>[1]Acumulado.!I66</f>
        <v>10162</v>
      </c>
      <c r="J32" s="21">
        <f>[1]Acumulado.!J66</f>
        <v>222729.83418593518</v>
      </c>
      <c r="K32" s="21">
        <f>[1]Acumulado.!K66</f>
        <v>1025248</v>
      </c>
      <c r="L32" s="21">
        <f>[1]Acumulado.!L66</f>
        <v>2087238.7020178589</v>
      </c>
      <c r="M32" s="21">
        <f>SUM(B32:L32)</f>
        <v>49018792.425704382</v>
      </c>
      <c r="O32" s="23"/>
    </row>
    <row r="33" spans="1:15" ht="18.75" customHeight="1" x14ac:dyDescent="0.25">
      <c r="A33" s="20" t="s">
        <v>46</v>
      </c>
      <c r="B33" s="21">
        <f>[1]Acumulado.!B84</f>
        <v>57208855.972005904</v>
      </c>
      <c r="C33" s="21">
        <f>[1]Acumulado.!C84</f>
        <v>6074274.271852673</v>
      </c>
      <c r="D33" s="21">
        <f>[1]Acumulado.!D84</f>
        <v>3454833</v>
      </c>
      <c r="E33" s="21">
        <f>[1]Acumulado.!E84</f>
        <v>639</v>
      </c>
      <c r="F33" s="21">
        <f>[1]Acumulado.!F84</f>
        <v>828988.8525088405</v>
      </c>
      <c r="G33" s="21">
        <f>[1]Acumulado.!G84</f>
        <v>536777.92141979979</v>
      </c>
      <c r="H33" s="21">
        <f>[1]Acumulado.!H84</f>
        <v>3233390.7849517413</v>
      </c>
      <c r="I33" s="21">
        <f>[1]Acumulado.!I84</f>
        <v>20324</v>
      </c>
      <c r="J33" s="21">
        <f>[1]Acumulado.!J84</f>
        <v>222729.83418593518</v>
      </c>
      <c r="K33" s="21">
        <f>[1]Acumulado.!K84</f>
        <v>1106317</v>
      </c>
      <c r="L33" s="21">
        <f>[1]Acumulado.!L84</f>
        <v>750706.98523467826</v>
      </c>
      <c r="M33" s="21">
        <f>SUM(B33:L33)</f>
        <v>73437837.62215957</v>
      </c>
      <c r="O33" s="23"/>
    </row>
    <row r="34" spans="1:15" ht="18.75" customHeight="1" x14ac:dyDescent="0.25">
      <c r="A34" s="20" t="s">
        <v>47</v>
      </c>
      <c r="B34" s="21">
        <f>[1]Acumulado.!B102</f>
        <v>33545186.722593065</v>
      </c>
      <c r="C34" s="21">
        <f>[1]Acumulado.!C102</f>
        <v>5738714.806721285</v>
      </c>
      <c r="D34" s="21">
        <f>[1]Acumulado.!D102</f>
        <v>1700316</v>
      </c>
      <c r="E34" s="21">
        <f>[1]Acumulado.!E102</f>
        <v>0</v>
      </c>
      <c r="F34" s="21">
        <f>[1]Acumulado.!F102</f>
        <v>229477.88361080072</v>
      </c>
      <c r="G34" s="21">
        <f>[1]Acumulado.!G102</f>
        <v>558262.60275924718</v>
      </c>
      <c r="H34" s="21">
        <f>[1]Acumulado.!H102</f>
        <v>2163040.2454913533</v>
      </c>
      <c r="I34" s="21">
        <f>[1]Acumulado.!I102</f>
        <v>0</v>
      </c>
      <c r="J34" s="21">
        <f>[1]Acumulado.!J102</f>
        <v>222729.83418593518</v>
      </c>
      <c r="K34" s="21">
        <f>[1]Acumulado.!K102</f>
        <v>0</v>
      </c>
      <c r="L34" s="21">
        <f>[1]Acumulado.!L102</f>
        <v>750271.16226415965</v>
      </c>
      <c r="M34" s="21">
        <f>SUM(B34:L34)</f>
        <v>44907999.257625856</v>
      </c>
    </row>
    <row r="35" spans="1:15" ht="18.75" customHeight="1" x14ac:dyDescent="0.25">
      <c r="A35" s="20" t="s">
        <v>48</v>
      </c>
      <c r="B35" s="21">
        <f t="shared" ref="B35:L35" si="6">SUM(B32:B34)</f>
        <v>123384772.82868169</v>
      </c>
      <c r="C35" s="21">
        <f t="shared" si="6"/>
        <v>17935042.880941525</v>
      </c>
      <c r="D35" s="21">
        <f t="shared" si="6"/>
        <v>6838432</v>
      </c>
      <c r="E35" s="21">
        <f t="shared" si="6"/>
        <v>1001</v>
      </c>
      <c r="F35" s="21">
        <f t="shared" si="6"/>
        <v>3798123.3484362862</v>
      </c>
      <c r="G35" s="21">
        <f t="shared" si="6"/>
        <v>1653303.1269382942</v>
      </c>
      <c r="H35" s="21">
        <f t="shared" si="6"/>
        <v>7335496.7684175111</v>
      </c>
      <c r="I35" s="21">
        <f t="shared" si="6"/>
        <v>30486</v>
      </c>
      <c r="J35" s="21">
        <f t="shared" si="6"/>
        <v>668189.50255780551</v>
      </c>
      <c r="K35" s="21">
        <f t="shared" si="6"/>
        <v>2131565</v>
      </c>
      <c r="L35" s="21">
        <f t="shared" si="6"/>
        <v>3588216.8495166972</v>
      </c>
      <c r="M35" s="21">
        <f>SUM(M32:M34)</f>
        <v>167364629.30548981</v>
      </c>
    </row>
    <row r="36" spans="1:15" ht="12.75" customHeight="1" x14ac:dyDescent="0.25">
      <c r="G36" s="22"/>
    </row>
    <row r="37" spans="1:15" ht="12.75" customHeight="1" x14ac:dyDescent="0.25">
      <c r="B37" s="22"/>
      <c r="C37" s="22"/>
      <c r="D37" s="22"/>
      <c r="E37" s="22"/>
      <c r="F37" s="22"/>
      <c r="G37" s="22"/>
    </row>
    <row r="38" spans="1:15" ht="12.75" customHeight="1" x14ac:dyDescent="0.25">
      <c r="A38" s="31" t="s">
        <v>49</v>
      </c>
      <c r="B38" s="3"/>
      <c r="C38" s="4"/>
      <c r="D38" s="5"/>
      <c r="E38" s="6" t="s">
        <v>4</v>
      </c>
      <c r="F38" s="4" t="s">
        <v>4</v>
      </c>
      <c r="G38" s="5"/>
      <c r="H38" s="6" t="s">
        <v>5</v>
      </c>
      <c r="I38" s="34" t="s">
        <v>6</v>
      </c>
      <c r="J38" s="7" t="s">
        <v>7</v>
      </c>
      <c r="K38" s="31" t="s">
        <v>8</v>
      </c>
      <c r="L38" s="31" t="s">
        <v>9</v>
      </c>
      <c r="M38" s="31" t="s">
        <v>10</v>
      </c>
    </row>
    <row r="39" spans="1:15" ht="12.75" customHeight="1" x14ac:dyDescent="0.25">
      <c r="A39" s="32"/>
      <c r="B39" s="8" t="s">
        <v>11</v>
      </c>
      <c r="C39" s="9" t="s">
        <v>12</v>
      </c>
      <c r="D39" s="10" t="s">
        <v>13</v>
      </c>
      <c r="E39" s="11" t="s">
        <v>14</v>
      </c>
      <c r="F39" s="9" t="s">
        <v>15</v>
      </c>
      <c r="G39" s="10" t="s">
        <v>7</v>
      </c>
      <c r="H39" s="11" t="s">
        <v>16</v>
      </c>
      <c r="I39" s="35"/>
      <c r="J39" s="12" t="s">
        <v>17</v>
      </c>
      <c r="K39" s="32"/>
      <c r="L39" s="32"/>
      <c r="M39" s="32"/>
    </row>
    <row r="40" spans="1:15" x14ac:dyDescent="0.25">
      <c r="A40" s="32"/>
      <c r="B40" s="8" t="s">
        <v>18</v>
      </c>
      <c r="C40" s="9" t="s">
        <v>19</v>
      </c>
      <c r="D40" s="10" t="s">
        <v>14</v>
      </c>
      <c r="E40" s="11" t="s">
        <v>20</v>
      </c>
      <c r="F40" s="9" t="s">
        <v>21</v>
      </c>
      <c r="G40" s="10" t="s">
        <v>22</v>
      </c>
      <c r="H40" s="11" t="s">
        <v>23</v>
      </c>
      <c r="I40" s="35"/>
      <c r="J40" s="12" t="s">
        <v>24</v>
      </c>
      <c r="K40" s="32"/>
      <c r="L40" s="32"/>
      <c r="M40" s="32"/>
    </row>
    <row r="41" spans="1:15" x14ac:dyDescent="0.25">
      <c r="A41" s="32"/>
      <c r="B41" s="8" t="s">
        <v>25</v>
      </c>
      <c r="C41" s="9" t="s">
        <v>26</v>
      </c>
      <c r="D41" s="10" t="s">
        <v>27</v>
      </c>
      <c r="E41" s="11" t="s">
        <v>28</v>
      </c>
      <c r="F41" s="9" t="s">
        <v>29</v>
      </c>
      <c r="G41" s="10" t="s">
        <v>30</v>
      </c>
      <c r="H41" s="11" t="s">
        <v>31</v>
      </c>
      <c r="I41" s="35"/>
      <c r="J41" s="12" t="s">
        <v>14</v>
      </c>
      <c r="K41" s="32"/>
      <c r="L41" s="32"/>
      <c r="M41" s="32"/>
    </row>
    <row r="42" spans="1:15" x14ac:dyDescent="0.25">
      <c r="A42" s="32"/>
      <c r="B42" s="8"/>
      <c r="C42" s="13"/>
      <c r="D42" s="10" t="s">
        <v>32</v>
      </c>
      <c r="E42" s="11" t="s">
        <v>33</v>
      </c>
      <c r="F42" s="9" t="s">
        <v>34</v>
      </c>
      <c r="G42" s="10" t="s">
        <v>35</v>
      </c>
      <c r="H42" s="11" t="s">
        <v>36</v>
      </c>
      <c r="I42" s="35"/>
      <c r="J42" s="12" t="s">
        <v>27</v>
      </c>
      <c r="K42" s="32"/>
      <c r="L42" s="32"/>
      <c r="M42" s="32"/>
    </row>
    <row r="43" spans="1:15" x14ac:dyDescent="0.25">
      <c r="A43" s="33"/>
      <c r="B43" s="14"/>
      <c r="C43" s="15"/>
      <c r="D43" s="16"/>
      <c r="E43" s="17"/>
      <c r="F43" s="15"/>
      <c r="G43" s="16"/>
      <c r="H43" s="18" t="s">
        <v>37</v>
      </c>
      <c r="I43" s="36"/>
      <c r="J43" s="19" t="s">
        <v>32</v>
      </c>
      <c r="K43" s="33"/>
      <c r="L43" s="33"/>
      <c r="M43" s="33"/>
    </row>
    <row r="44" spans="1:15" ht="18.75" customHeight="1" x14ac:dyDescent="0.25">
      <c r="A44" s="20" t="s">
        <v>45</v>
      </c>
      <c r="B44" s="21">
        <f>[1]Acumulado.!B67</f>
        <v>19028159.655059677</v>
      </c>
      <c r="C44" s="21">
        <f>[1]Acumulado.!C67</f>
        <v>3675917.1565205883</v>
      </c>
      <c r="D44" s="21">
        <f>[1]Acumulado.!D67</f>
        <v>0</v>
      </c>
      <c r="E44" s="21">
        <f>[1]Acumulado.!E67</f>
        <v>570</v>
      </c>
      <c r="F44" s="21">
        <f>[1]Acumulado.!F67</f>
        <v>1628802.6727144243</v>
      </c>
      <c r="G44" s="21">
        <f>[1]Acumulado.!G67</f>
        <v>335202.39213398303</v>
      </c>
      <c r="H44" s="21">
        <f>[1]Acumulado.!H67</f>
        <v>417501.06356380164</v>
      </c>
      <c r="I44" s="21">
        <f>[1]Acumulado.!I67</f>
        <v>2188</v>
      </c>
      <c r="J44" s="21">
        <f>[1]Acumulado.!J67</f>
        <v>0</v>
      </c>
      <c r="K44" s="21">
        <f>[1]Acumulado.!K67</f>
        <v>2181110</v>
      </c>
      <c r="L44" s="21">
        <f>[1]Acumulado.!L67</f>
        <v>1723494.4707143093</v>
      </c>
      <c r="M44" s="21">
        <f>SUM(B44:L44)</f>
        <v>28992945.410706781</v>
      </c>
    </row>
    <row r="45" spans="1:15" ht="18.75" customHeight="1" x14ac:dyDescent="0.25">
      <c r="A45" s="20" t="s">
        <v>46</v>
      </c>
      <c r="B45" s="21">
        <f>[1]Acumulado.!B85</f>
        <v>33360554.319366097</v>
      </c>
      <c r="C45" s="21">
        <f>[1]Acumulado.!C85</f>
        <v>3647228.484120769</v>
      </c>
      <c r="D45" s="21">
        <f>[1]Acumulado.!D85</f>
        <v>0</v>
      </c>
      <c r="E45" s="21">
        <f>[1]Acumulado.!E85</f>
        <v>0</v>
      </c>
      <c r="F45" s="21">
        <f>[1]Acumulado.!F85</f>
        <v>483413.40120143048</v>
      </c>
      <c r="G45" s="21">
        <f>[1]Acumulado.!G85</f>
        <v>322302.16105344106</v>
      </c>
      <c r="H45" s="21">
        <f>[1]Acumulado.!H85</f>
        <v>696182.73645788012</v>
      </c>
      <c r="I45" s="21">
        <f>[1]Acumulado.!I85</f>
        <v>4376</v>
      </c>
      <c r="J45" s="21">
        <f>[1]Acumulado.!J85</f>
        <v>0</v>
      </c>
      <c r="K45" s="21">
        <f>[1]Acumulado.!K85</f>
        <v>2925252</v>
      </c>
      <c r="L45" s="21">
        <f>[1]Acumulado.!L85</f>
        <v>619880.86792744126</v>
      </c>
      <c r="M45" s="21">
        <f>SUM(B45:L45)</f>
        <v>42059189.970127054</v>
      </c>
    </row>
    <row r="46" spans="1:15" ht="18.75" customHeight="1" x14ac:dyDescent="0.25">
      <c r="A46" s="20" t="s">
        <v>47</v>
      </c>
      <c r="B46" s="21">
        <f>[1]Acumulado.!B103</f>
        <v>19561412.386221256</v>
      </c>
      <c r="C46" s="21">
        <f>[1]Acumulado.!C103</f>
        <v>3445745.6427853461</v>
      </c>
      <c r="D46" s="21">
        <f>[1]Acumulado.!D103</f>
        <v>0</v>
      </c>
      <c r="E46" s="21">
        <f>[1]Acumulado.!E103</f>
        <v>0</v>
      </c>
      <c r="F46" s="21">
        <f>[1]Acumulado.!F103</f>
        <v>133816.85879258567</v>
      </c>
      <c r="G46" s="21">
        <f>[1]Acumulado.!G103</f>
        <v>335202.39213398303</v>
      </c>
      <c r="H46" s="21">
        <f>[1]Acumulado.!H103</f>
        <v>465725.10943714163</v>
      </c>
      <c r="I46" s="21">
        <f>[1]Acumulado.!I103</f>
        <v>0</v>
      </c>
      <c r="J46" s="21">
        <f>[1]Acumulado.!J103</f>
        <v>0</v>
      </c>
      <c r="K46" s="21">
        <f>[1]Acumulado.!K103</f>
        <v>0</v>
      </c>
      <c r="L46" s="21">
        <f>[1]Acumulado.!L103</f>
        <v>619520.99606459553</v>
      </c>
      <c r="M46" s="21">
        <f>SUM(B46:L46)</f>
        <v>24561423.385434907</v>
      </c>
    </row>
    <row r="47" spans="1:15" ht="18.75" customHeight="1" x14ac:dyDescent="0.25">
      <c r="A47" s="20" t="s">
        <v>48</v>
      </c>
      <c r="B47" s="21">
        <f t="shared" ref="B47:G47" si="7">SUM(B44:B46)</f>
        <v>71950126.360647038</v>
      </c>
      <c r="C47" s="21">
        <f t="shared" si="7"/>
        <v>10768891.283426704</v>
      </c>
      <c r="D47" s="21">
        <f t="shared" si="7"/>
        <v>0</v>
      </c>
      <c r="E47" s="21">
        <f t="shared" si="7"/>
        <v>570</v>
      </c>
      <c r="F47" s="21">
        <f t="shared" si="7"/>
        <v>2246032.9327084408</v>
      </c>
      <c r="G47" s="21">
        <f t="shared" si="7"/>
        <v>992706.94532140717</v>
      </c>
      <c r="H47" s="21">
        <f>SUM(H44:H46)</f>
        <v>1579408.9094588233</v>
      </c>
      <c r="I47" s="21">
        <f>SUM(I44:I46)</f>
        <v>6564</v>
      </c>
      <c r="J47" s="21">
        <f>SUM(J44:J46)</f>
        <v>0</v>
      </c>
      <c r="K47" s="21">
        <f t="shared" ref="K47:L47" si="8">SUM(K44:K46)</f>
        <v>5106362</v>
      </c>
      <c r="L47" s="21">
        <f t="shared" si="8"/>
        <v>2962896.334706346</v>
      </c>
      <c r="M47" s="21">
        <f>SUM(M44:M46)</f>
        <v>95613558.766268745</v>
      </c>
    </row>
    <row r="50" spans="1:13" x14ac:dyDescent="0.25">
      <c r="A50" s="31" t="s">
        <v>50</v>
      </c>
      <c r="B50" s="3"/>
      <c r="C50" s="4"/>
      <c r="D50" s="5"/>
      <c r="E50" s="6" t="s">
        <v>4</v>
      </c>
      <c r="F50" s="4" t="s">
        <v>4</v>
      </c>
      <c r="G50" s="5"/>
      <c r="H50" s="6" t="s">
        <v>5</v>
      </c>
      <c r="I50" s="34" t="s">
        <v>6</v>
      </c>
      <c r="J50" s="7" t="s">
        <v>7</v>
      </c>
      <c r="K50" s="31" t="s">
        <v>8</v>
      </c>
      <c r="L50" s="31" t="s">
        <v>9</v>
      </c>
      <c r="M50" s="31" t="s">
        <v>10</v>
      </c>
    </row>
    <row r="51" spans="1:13" x14ac:dyDescent="0.25">
      <c r="A51" s="32"/>
      <c r="B51" s="8" t="s">
        <v>11</v>
      </c>
      <c r="C51" s="9" t="s">
        <v>12</v>
      </c>
      <c r="D51" s="10" t="s">
        <v>13</v>
      </c>
      <c r="E51" s="11" t="s">
        <v>14</v>
      </c>
      <c r="F51" s="9" t="s">
        <v>15</v>
      </c>
      <c r="G51" s="10" t="s">
        <v>7</v>
      </c>
      <c r="H51" s="11" t="s">
        <v>16</v>
      </c>
      <c r="I51" s="35"/>
      <c r="J51" s="12" t="s">
        <v>17</v>
      </c>
      <c r="K51" s="32"/>
      <c r="L51" s="32"/>
      <c r="M51" s="32"/>
    </row>
    <row r="52" spans="1:13" x14ac:dyDescent="0.25">
      <c r="A52" s="32"/>
      <c r="B52" s="8" t="s">
        <v>18</v>
      </c>
      <c r="C52" s="9" t="s">
        <v>19</v>
      </c>
      <c r="D52" s="10" t="s">
        <v>14</v>
      </c>
      <c r="E52" s="11" t="s">
        <v>20</v>
      </c>
      <c r="F52" s="9" t="s">
        <v>21</v>
      </c>
      <c r="G52" s="10" t="s">
        <v>22</v>
      </c>
      <c r="H52" s="11" t="s">
        <v>23</v>
      </c>
      <c r="I52" s="35"/>
      <c r="J52" s="12" t="s">
        <v>24</v>
      </c>
      <c r="K52" s="32"/>
      <c r="L52" s="32"/>
      <c r="M52" s="32"/>
    </row>
    <row r="53" spans="1:13" x14ac:dyDescent="0.25">
      <c r="A53" s="32"/>
      <c r="B53" s="8" t="s">
        <v>25</v>
      </c>
      <c r="C53" s="9" t="s">
        <v>26</v>
      </c>
      <c r="D53" s="10" t="s">
        <v>27</v>
      </c>
      <c r="E53" s="11" t="s">
        <v>28</v>
      </c>
      <c r="F53" s="9" t="s">
        <v>29</v>
      </c>
      <c r="G53" s="10" t="s">
        <v>30</v>
      </c>
      <c r="H53" s="11" t="s">
        <v>31</v>
      </c>
      <c r="I53" s="35"/>
      <c r="J53" s="12" t="s">
        <v>14</v>
      </c>
      <c r="K53" s="32"/>
      <c r="L53" s="32"/>
      <c r="M53" s="32"/>
    </row>
    <row r="54" spans="1:13" x14ac:dyDescent="0.25">
      <c r="A54" s="32"/>
      <c r="B54" s="8"/>
      <c r="C54" s="13"/>
      <c r="D54" s="10" t="s">
        <v>32</v>
      </c>
      <c r="E54" s="11" t="s">
        <v>33</v>
      </c>
      <c r="F54" s="9" t="s">
        <v>34</v>
      </c>
      <c r="G54" s="10" t="s">
        <v>35</v>
      </c>
      <c r="H54" s="11" t="s">
        <v>36</v>
      </c>
      <c r="I54" s="35"/>
      <c r="J54" s="12" t="s">
        <v>27</v>
      </c>
      <c r="K54" s="32"/>
      <c r="L54" s="32"/>
      <c r="M54" s="32"/>
    </row>
    <row r="55" spans="1:13" x14ac:dyDescent="0.25">
      <c r="A55" s="33"/>
      <c r="B55" s="14"/>
      <c r="C55" s="15"/>
      <c r="D55" s="16"/>
      <c r="E55" s="17"/>
      <c r="F55" s="15"/>
      <c r="G55" s="16"/>
      <c r="H55" s="18" t="s">
        <v>37</v>
      </c>
      <c r="I55" s="36"/>
      <c r="J55" s="19" t="s">
        <v>32</v>
      </c>
      <c r="K55" s="33"/>
      <c r="L55" s="33"/>
      <c r="M55" s="33"/>
    </row>
    <row r="56" spans="1:13" ht="18.75" customHeight="1" x14ac:dyDescent="0.25">
      <c r="A56" s="20" t="s">
        <v>45</v>
      </c>
      <c r="B56" s="21">
        <f>[1]Acumulado.!B68</f>
        <v>17926258.210142102</v>
      </c>
      <c r="C56" s="21">
        <f>[1]Acumulado.!C68</f>
        <v>3594872.9156034198</v>
      </c>
      <c r="D56" s="21">
        <f>[1]Acumulado.!D68</f>
        <v>0</v>
      </c>
      <c r="E56" s="21">
        <f>[1]Acumulado.!E68</f>
        <v>0</v>
      </c>
      <c r="F56" s="21">
        <f>[1]Acumulado.!F68</f>
        <v>1573320.7385331076</v>
      </c>
      <c r="G56" s="21">
        <f>[1]Acumulado.!G68</f>
        <v>327812.06687163905</v>
      </c>
      <c r="H56" s="21">
        <f>[1]Acumulado.!H68</f>
        <v>356293.01347011735</v>
      </c>
      <c r="I56" s="21">
        <f>[1]Acumulado.!I68</f>
        <v>1867</v>
      </c>
      <c r="J56" s="21">
        <f>[1]Acumulado.!J68</f>
        <v>0</v>
      </c>
      <c r="K56" s="21">
        <f>[1]Acumulado.!K68</f>
        <v>853486</v>
      </c>
      <c r="L56" s="21">
        <f>[1]Acumulado.!L68</f>
        <v>1725067.2184808627</v>
      </c>
      <c r="M56" s="21">
        <f>SUM(B56:L56)</f>
        <v>26358977.163101248</v>
      </c>
    </row>
    <row r="57" spans="1:13" ht="18.75" customHeight="1" x14ac:dyDescent="0.25">
      <c r="A57" s="20" t="s">
        <v>46</v>
      </c>
      <c r="B57" s="21">
        <f>[1]Acumulado.!B86</f>
        <v>31428678.422056921</v>
      </c>
      <c r="C57" s="21">
        <f>[1]Acumulado.!C86</f>
        <v>3566816.7524736854</v>
      </c>
      <c r="D57" s="21">
        <f>[1]Acumulado.!D86</f>
        <v>0</v>
      </c>
      <c r="E57" s="21">
        <f>[1]Acumulado.!E86</f>
        <v>0</v>
      </c>
      <c r="F57" s="21">
        <f>[1]Acumulado.!F86</f>
        <v>455419.42096726026</v>
      </c>
      <c r="G57" s="21">
        <f>[1]Acumulado.!G86</f>
        <v>315196.25173168047</v>
      </c>
      <c r="H57" s="21">
        <f>[1]Acumulado.!H86</f>
        <v>594118.3550076033</v>
      </c>
      <c r="I57" s="21">
        <f>[1]Acumulado.!I86</f>
        <v>3734</v>
      </c>
      <c r="J57" s="21">
        <f>[1]Acumulado.!J86</f>
        <v>0</v>
      </c>
      <c r="K57" s="21">
        <f>[1]Acumulado.!K86</f>
        <v>794657</v>
      </c>
      <c r="L57" s="21">
        <f>[1]Acumulado.!L86</f>
        <v>620446.53046197677</v>
      </c>
      <c r="M57" s="21">
        <f>SUM(B57:L57)</f>
        <v>37779066.732699119</v>
      </c>
    </row>
    <row r="58" spans="1:13" ht="18.75" customHeight="1" x14ac:dyDescent="0.25">
      <c r="A58" s="20" t="s">
        <v>47</v>
      </c>
      <c r="B58" s="21">
        <f>[1]Acumulado.!B104</f>
        <v>18428630.815972332</v>
      </c>
      <c r="C58" s="21">
        <f>[1]Acumulado.!C104</f>
        <v>3369776.0743423216</v>
      </c>
      <c r="D58" s="21">
        <f>[1]Acumulado.!D104</f>
        <v>0</v>
      </c>
      <c r="E58" s="21">
        <f>[1]Acumulado.!E104</f>
        <v>0</v>
      </c>
      <c r="F58" s="21">
        <f>[1]Acumulado.!F104</f>
        <v>126067.66009282216</v>
      </c>
      <c r="G58" s="21">
        <f>[1]Acumulado.!G104</f>
        <v>327812.06687163905</v>
      </c>
      <c r="H58" s="21">
        <f>[1]Acumulado.!H104</f>
        <v>397447.13767585793</v>
      </c>
      <c r="I58" s="21">
        <f>[1]Acumulado.!I104</f>
        <v>0</v>
      </c>
      <c r="J58" s="21">
        <f>[1]Acumulado.!J104</f>
        <v>0</v>
      </c>
      <c r="K58" s="21">
        <f>[1]Acumulado.!K104</f>
        <v>0</v>
      </c>
      <c r="L58" s="21">
        <f>[1]Acumulado.!L104</f>
        <v>620086.33020372374</v>
      </c>
      <c r="M58" s="21">
        <f>SUM(B58:L58)</f>
        <v>23269820.085158698</v>
      </c>
    </row>
    <row r="59" spans="1:13" ht="18.75" customHeight="1" x14ac:dyDescent="0.25">
      <c r="A59" s="20" t="s">
        <v>48</v>
      </c>
      <c r="B59" s="21">
        <f t="shared" ref="B59:G59" si="9">SUM(B56:B58)</f>
        <v>67783567.448171347</v>
      </c>
      <c r="C59" s="21">
        <f t="shared" si="9"/>
        <v>10531465.742419427</v>
      </c>
      <c r="D59" s="21">
        <f t="shared" si="9"/>
        <v>0</v>
      </c>
      <c r="E59" s="21">
        <f t="shared" si="9"/>
        <v>0</v>
      </c>
      <c r="F59" s="21">
        <f t="shared" si="9"/>
        <v>2154807.8195931902</v>
      </c>
      <c r="G59" s="21">
        <f t="shared" si="9"/>
        <v>970820.38547495869</v>
      </c>
      <c r="H59" s="21">
        <f>SUM(H56:H58)</f>
        <v>1347858.5061535786</v>
      </c>
      <c r="I59" s="21">
        <f>SUM(I56:I58)</f>
        <v>5601</v>
      </c>
      <c r="J59" s="21">
        <f>SUM(J56:J58)</f>
        <v>0</v>
      </c>
      <c r="K59" s="21">
        <f t="shared" ref="K59:L59" si="10">SUM(K56:K58)</f>
        <v>1648143</v>
      </c>
      <c r="L59" s="21">
        <f t="shared" si="10"/>
        <v>2965600.0791465631</v>
      </c>
      <c r="M59" s="21">
        <f>SUM(M56:M58)</f>
        <v>87407863.980959058</v>
      </c>
    </row>
    <row r="62" spans="1:13" x14ac:dyDescent="0.25">
      <c r="A62" s="31" t="s">
        <v>51</v>
      </c>
      <c r="B62" s="3"/>
      <c r="C62" s="4"/>
      <c r="D62" s="5"/>
      <c r="E62" s="6" t="s">
        <v>4</v>
      </c>
      <c r="F62" s="4" t="s">
        <v>4</v>
      </c>
      <c r="G62" s="5"/>
      <c r="H62" s="6" t="s">
        <v>5</v>
      </c>
      <c r="I62" s="34" t="s">
        <v>6</v>
      </c>
      <c r="J62" s="7" t="s">
        <v>7</v>
      </c>
      <c r="K62" s="31" t="s">
        <v>8</v>
      </c>
      <c r="L62" s="31" t="s">
        <v>9</v>
      </c>
      <c r="M62" s="31" t="s">
        <v>10</v>
      </c>
    </row>
    <row r="63" spans="1:13" x14ac:dyDescent="0.25">
      <c r="A63" s="32"/>
      <c r="B63" s="8" t="s">
        <v>11</v>
      </c>
      <c r="C63" s="9" t="s">
        <v>12</v>
      </c>
      <c r="D63" s="10" t="s">
        <v>13</v>
      </c>
      <c r="E63" s="11" t="s">
        <v>14</v>
      </c>
      <c r="F63" s="9" t="s">
        <v>15</v>
      </c>
      <c r="G63" s="10" t="s">
        <v>7</v>
      </c>
      <c r="H63" s="11" t="s">
        <v>16</v>
      </c>
      <c r="I63" s="35"/>
      <c r="J63" s="12" t="s">
        <v>17</v>
      </c>
      <c r="K63" s="32"/>
      <c r="L63" s="32"/>
      <c r="M63" s="32"/>
    </row>
    <row r="64" spans="1:13" x14ac:dyDescent="0.25">
      <c r="A64" s="32"/>
      <c r="B64" s="8" t="s">
        <v>18</v>
      </c>
      <c r="C64" s="9" t="s">
        <v>19</v>
      </c>
      <c r="D64" s="10" t="s">
        <v>14</v>
      </c>
      <c r="E64" s="11" t="s">
        <v>20</v>
      </c>
      <c r="F64" s="9" t="s">
        <v>21</v>
      </c>
      <c r="G64" s="10" t="s">
        <v>22</v>
      </c>
      <c r="H64" s="11" t="s">
        <v>23</v>
      </c>
      <c r="I64" s="35"/>
      <c r="J64" s="12" t="s">
        <v>24</v>
      </c>
      <c r="K64" s="32"/>
      <c r="L64" s="32"/>
      <c r="M64" s="32"/>
    </row>
    <row r="65" spans="1:13" x14ac:dyDescent="0.25">
      <c r="A65" s="32"/>
      <c r="B65" s="8" t="s">
        <v>25</v>
      </c>
      <c r="C65" s="9" t="s">
        <v>26</v>
      </c>
      <c r="D65" s="10" t="s">
        <v>27</v>
      </c>
      <c r="E65" s="11" t="s">
        <v>28</v>
      </c>
      <c r="F65" s="9" t="s">
        <v>29</v>
      </c>
      <c r="G65" s="10" t="s">
        <v>30</v>
      </c>
      <c r="H65" s="11" t="s">
        <v>31</v>
      </c>
      <c r="I65" s="35"/>
      <c r="J65" s="12" t="s">
        <v>14</v>
      </c>
      <c r="K65" s="32"/>
      <c r="L65" s="32"/>
      <c r="M65" s="32"/>
    </row>
    <row r="66" spans="1:13" x14ac:dyDescent="0.25">
      <c r="A66" s="32"/>
      <c r="B66" s="8"/>
      <c r="C66" s="13"/>
      <c r="D66" s="10" t="s">
        <v>32</v>
      </c>
      <c r="E66" s="11" t="s">
        <v>33</v>
      </c>
      <c r="F66" s="9" t="s">
        <v>34</v>
      </c>
      <c r="G66" s="10" t="s">
        <v>35</v>
      </c>
      <c r="H66" s="11" t="s">
        <v>36</v>
      </c>
      <c r="I66" s="35"/>
      <c r="J66" s="12" t="s">
        <v>27</v>
      </c>
      <c r="K66" s="32"/>
      <c r="L66" s="32"/>
      <c r="M66" s="32"/>
    </row>
    <row r="67" spans="1:13" x14ac:dyDescent="0.25">
      <c r="A67" s="33"/>
      <c r="B67" s="14"/>
      <c r="C67" s="15"/>
      <c r="D67" s="16"/>
      <c r="E67" s="17"/>
      <c r="F67" s="15"/>
      <c r="G67" s="16"/>
      <c r="H67" s="18" t="s">
        <v>37</v>
      </c>
      <c r="I67" s="36"/>
      <c r="J67" s="19" t="s">
        <v>32</v>
      </c>
      <c r="K67" s="33"/>
      <c r="L67" s="33"/>
      <c r="M67" s="33"/>
    </row>
    <row r="68" spans="1:13" ht="18.75" customHeight="1" x14ac:dyDescent="0.25">
      <c r="A68" s="20" t="s">
        <v>45</v>
      </c>
      <c r="B68" s="21">
        <f>[1]Acumulado.!B69</f>
        <v>49314460.847638302</v>
      </c>
      <c r="C68" s="21">
        <f>[1]Acumulado.!C69</f>
        <v>7939748.0191860367</v>
      </c>
      <c r="D68" s="21">
        <f>[1]Acumulado.!D69</f>
        <v>92067</v>
      </c>
      <c r="E68" s="21">
        <f>[1]Acumulado.!E69</f>
        <v>1500</v>
      </c>
      <c r="F68" s="21">
        <f>[1]Acumulado.!F69</f>
        <v>3753717.7687544459</v>
      </c>
      <c r="G68" s="21">
        <f>[1]Acumulado.!G69</f>
        <v>724015.91647711734</v>
      </c>
      <c r="H68" s="21">
        <f>[1]Acumulado.!H69</f>
        <v>2143288.4471352431</v>
      </c>
      <c r="I68" s="21">
        <f>[1]Acumulado.!I69</f>
        <v>11232</v>
      </c>
      <c r="J68" s="21">
        <f>[1]Acumulado.!J69</f>
        <v>23922.96581406485</v>
      </c>
      <c r="K68" s="21">
        <f>[1]Acumulado.!K69</f>
        <v>22150297.1398727</v>
      </c>
      <c r="L68" s="21">
        <f>[1]Acumulado.!L69</f>
        <v>3174002.802649809</v>
      </c>
      <c r="M68" s="21">
        <f>SUM(B68:L68)</f>
        <v>89328252.9075277</v>
      </c>
    </row>
    <row r="69" spans="1:13" ht="18.75" customHeight="1" x14ac:dyDescent="0.25">
      <c r="A69" s="20" t="s">
        <v>46</v>
      </c>
      <c r="B69" s="21">
        <f>[1]Acumulado.!B87</f>
        <v>86459110.059045315</v>
      </c>
      <c r="C69" s="21">
        <f>[1]Acumulado.!C87</f>
        <v>7877782.3055530479</v>
      </c>
      <c r="D69" s="21">
        <f>[1]Acumulado.!D87</f>
        <v>266418</v>
      </c>
      <c r="E69" s="21">
        <f>[1]Acumulado.!E87</f>
        <v>0</v>
      </c>
      <c r="F69" s="21">
        <f>[1]Acumulado.!F87</f>
        <v>1252841.6661898587</v>
      </c>
      <c r="G69" s="21">
        <f>[1]Acumulado.!G87</f>
        <v>696152.23516779079</v>
      </c>
      <c r="H69" s="21">
        <f>[1]Acumulado.!H87</f>
        <v>3573932.0120729497</v>
      </c>
      <c r="I69" s="21">
        <f>[1]Acumulado.!I87</f>
        <v>22465</v>
      </c>
      <c r="J69" s="21">
        <f>[1]Acumulado.!J87</f>
        <v>23922.96581406485</v>
      </c>
      <c r="K69" s="21">
        <f>[1]Acumulado.!K87</f>
        <v>2486607.119436047</v>
      </c>
      <c r="L69" s="21">
        <f>[1]Acumulado.!L87</f>
        <v>1141578.1399607596</v>
      </c>
      <c r="M69" s="21">
        <f>SUM(B69:L69)</f>
        <v>103800809.50323984</v>
      </c>
    </row>
    <row r="70" spans="1:13" ht="18.75" customHeight="1" x14ac:dyDescent="0.25">
      <c r="A70" s="20" t="s">
        <v>47</v>
      </c>
      <c r="B70" s="21">
        <f>[1]Acumulado.!B105</f>
        <v>50696468.956119329</v>
      </c>
      <c r="C70" s="21">
        <f>[1]Acumulado.!C105</f>
        <v>7442592.1414996497</v>
      </c>
      <c r="D70" s="21">
        <f>[1]Acumulado.!D105</f>
        <v>234148</v>
      </c>
      <c r="E70" s="21">
        <f>[1]Acumulado.!E105</f>
        <v>0</v>
      </c>
      <c r="F70" s="21">
        <f>[1]Acumulado.!F105</f>
        <v>346807.38249566744</v>
      </c>
      <c r="G70" s="21">
        <f>[1]Acumulado.!G105</f>
        <v>724015.91647711734</v>
      </c>
      <c r="H70" s="21">
        <f>[1]Acumulado.!H105</f>
        <v>2390851.9850869365</v>
      </c>
      <c r="I70" s="21">
        <f>[1]Acumulado.!I105</f>
        <v>0</v>
      </c>
      <c r="J70" s="21">
        <f>[1]Acumulado.!J105</f>
        <v>23922.96581406485</v>
      </c>
      <c r="K70" s="21">
        <f>[1]Acumulado.!K105</f>
        <v>0</v>
      </c>
      <c r="L70" s="21">
        <f>[1]Acumulado.!L105</f>
        <v>1140915.3967256194</v>
      </c>
      <c r="M70" s="21">
        <f>SUM(B70:L70)</f>
        <v>62999722.744218379</v>
      </c>
    </row>
    <row r="71" spans="1:13" ht="18.75" customHeight="1" x14ac:dyDescent="0.25">
      <c r="A71" s="20" t="s">
        <v>48</v>
      </c>
      <c r="B71" s="21">
        <f t="shared" ref="B71:G71" si="11">SUM(B68:B70)</f>
        <v>186470039.86280295</v>
      </c>
      <c r="C71" s="21">
        <f t="shared" si="11"/>
        <v>23260122.466238733</v>
      </c>
      <c r="D71" s="21">
        <f t="shared" si="11"/>
        <v>592633</v>
      </c>
      <c r="E71" s="21">
        <f t="shared" si="11"/>
        <v>1500</v>
      </c>
      <c r="F71" s="21">
        <f t="shared" si="11"/>
        <v>5353366.8174399724</v>
      </c>
      <c r="G71" s="21">
        <f t="shared" si="11"/>
        <v>2144184.0681220256</v>
      </c>
      <c r="H71" s="21">
        <f>SUM(H68:H70)</f>
        <v>8108072.4442951288</v>
      </c>
      <c r="I71" s="21">
        <f>SUM(I68:I70)</f>
        <v>33697</v>
      </c>
      <c r="J71" s="21">
        <f>SUM(J68:J70)</f>
        <v>71768.897442194546</v>
      </c>
      <c r="K71" s="21">
        <f t="shared" ref="K71:L71" si="12">SUM(K68:K70)</f>
        <v>24636904.259308748</v>
      </c>
      <c r="L71" s="21">
        <f t="shared" si="12"/>
        <v>5456496.3393361876</v>
      </c>
      <c r="M71" s="21">
        <f>SUM(M68:M70)</f>
        <v>256128785.15498593</v>
      </c>
    </row>
    <row r="74" spans="1:13" x14ac:dyDescent="0.25">
      <c r="A74" s="31" t="s">
        <v>52</v>
      </c>
      <c r="B74" s="3"/>
      <c r="C74" s="4"/>
      <c r="D74" s="5"/>
      <c r="E74" s="6" t="s">
        <v>4</v>
      </c>
      <c r="F74" s="4" t="s">
        <v>4</v>
      </c>
      <c r="G74" s="5"/>
      <c r="H74" s="6" t="s">
        <v>5</v>
      </c>
      <c r="I74" s="34" t="s">
        <v>6</v>
      </c>
      <c r="J74" s="7" t="s">
        <v>7</v>
      </c>
      <c r="K74" s="31" t="s">
        <v>8</v>
      </c>
      <c r="L74" s="31" t="s">
        <v>9</v>
      </c>
      <c r="M74" s="31" t="s">
        <v>10</v>
      </c>
    </row>
    <row r="75" spans="1:13" x14ac:dyDescent="0.25">
      <c r="A75" s="32"/>
      <c r="B75" s="8" t="s">
        <v>11</v>
      </c>
      <c r="C75" s="9" t="s">
        <v>12</v>
      </c>
      <c r="D75" s="10" t="s">
        <v>13</v>
      </c>
      <c r="E75" s="11" t="s">
        <v>14</v>
      </c>
      <c r="F75" s="9" t="s">
        <v>15</v>
      </c>
      <c r="G75" s="10" t="s">
        <v>7</v>
      </c>
      <c r="H75" s="11" t="s">
        <v>16</v>
      </c>
      <c r="I75" s="35"/>
      <c r="J75" s="12" t="s">
        <v>17</v>
      </c>
      <c r="K75" s="32"/>
      <c r="L75" s="32"/>
      <c r="M75" s="32"/>
    </row>
    <row r="76" spans="1:13" x14ac:dyDescent="0.25">
      <c r="A76" s="32"/>
      <c r="B76" s="8" t="s">
        <v>18</v>
      </c>
      <c r="C76" s="9" t="s">
        <v>19</v>
      </c>
      <c r="D76" s="10" t="s">
        <v>14</v>
      </c>
      <c r="E76" s="11" t="s">
        <v>20</v>
      </c>
      <c r="F76" s="9" t="s">
        <v>21</v>
      </c>
      <c r="G76" s="10" t="s">
        <v>22</v>
      </c>
      <c r="H76" s="11" t="s">
        <v>23</v>
      </c>
      <c r="I76" s="35"/>
      <c r="J76" s="12" t="s">
        <v>24</v>
      </c>
      <c r="K76" s="32"/>
      <c r="L76" s="32"/>
      <c r="M76" s="32"/>
    </row>
    <row r="77" spans="1:13" x14ac:dyDescent="0.25">
      <c r="A77" s="32"/>
      <c r="B77" s="8" t="s">
        <v>25</v>
      </c>
      <c r="C77" s="9" t="s">
        <v>26</v>
      </c>
      <c r="D77" s="10" t="s">
        <v>27</v>
      </c>
      <c r="E77" s="11" t="s">
        <v>28</v>
      </c>
      <c r="F77" s="9" t="s">
        <v>29</v>
      </c>
      <c r="G77" s="10" t="s">
        <v>30</v>
      </c>
      <c r="H77" s="11" t="s">
        <v>31</v>
      </c>
      <c r="I77" s="35"/>
      <c r="J77" s="12" t="s">
        <v>14</v>
      </c>
      <c r="K77" s="32"/>
      <c r="L77" s="32"/>
      <c r="M77" s="32"/>
    </row>
    <row r="78" spans="1:13" x14ac:dyDescent="0.25">
      <c r="A78" s="32"/>
      <c r="B78" s="8"/>
      <c r="C78" s="13"/>
      <c r="D78" s="10" t="s">
        <v>32</v>
      </c>
      <c r="E78" s="11" t="s">
        <v>33</v>
      </c>
      <c r="F78" s="9" t="s">
        <v>34</v>
      </c>
      <c r="G78" s="10" t="s">
        <v>35</v>
      </c>
      <c r="H78" s="11" t="s">
        <v>36</v>
      </c>
      <c r="I78" s="35"/>
      <c r="J78" s="12" t="s">
        <v>27</v>
      </c>
      <c r="K78" s="32"/>
      <c r="L78" s="32"/>
      <c r="M78" s="32"/>
    </row>
    <row r="79" spans="1:13" x14ac:dyDescent="0.25">
      <c r="A79" s="33"/>
      <c r="B79" s="14"/>
      <c r="C79" s="15"/>
      <c r="D79" s="16"/>
      <c r="E79" s="17"/>
      <c r="F79" s="15"/>
      <c r="G79" s="16"/>
      <c r="H79" s="18" t="s">
        <v>37</v>
      </c>
      <c r="I79" s="36"/>
      <c r="J79" s="19" t="s">
        <v>32</v>
      </c>
      <c r="K79" s="33"/>
      <c r="L79" s="33"/>
      <c r="M79" s="33"/>
    </row>
    <row r="80" spans="1:13" ht="18.75" customHeight="1" x14ac:dyDescent="0.25">
      <c r="A80" s="20" t="s">
        <v>45</v>
      </c>
      <c r="B80" s="21">
        <f>[1]Acumulado.!B70</f>
        <v>11655545.54051991</v>
      </c>
      <c r="C80" s="21">
        <f>[1]Acumulado.!C70</f>
        <v>3182466.4101613802</v>
      </c>
      <c r="D80" s="21">
        <f>[1]Acumulado.!D70</f>
        <v>0</v>
      </c>
      <c r="E80" s="21">
        <f>[1]Acumulado.!E70</f>
        <v>47</v>
      </c>
      <c r="F80" s="21">
        <f>[1]Acumulado.!F70</f>
        <v>1271962.1212706913</v>
      </c>
      <c r="G80" s="21">
        <f>[1]Acumulado.!G70</f>
        <v>290205.22175801359</v>
      </c>
      <c r="H80" s="21">
        <f>[1]Acumulado.!H70</f>
        <v>101621.93785642342</v>
      </c>
      <c r="I80" s="21">
        <f>[1]Acumulado.!I70</f>
        <v>533</v>
      </c>
      <c r="J80" s="21">
        <f>[1]Acumulado.!J70</f>
        <v>0</v>
      </c>
      <c r="K80" s="21">
        <f>[1]Acumulado.!K70</f>
        <v>2349116</v>
      </c>
      <c r="L80" s="21">
        <f>[1]Acumulado.!L70</f>
        <v>1734460.8061371602</v>
      </c>
      <c r="M80" s="21">
        <f>SUM(B80:L80)</f>
        <v>20585958.037703577</v>
      </c>
    </row>
    <row r="81" spans="1:13" ht="18.75" customHeight="1" x14ac:dyDescent="0.25">
      <c r="A81" s="20" t="s">
        <v>46</v>
      </c>
      <c r="B81" s="21">
        <f>[1]Acumulado.!B88</f>
        <v>20434738.155193407</v>
      </c>
      <c r="C81" s="21">
        <f>[1]Acumulado.!C88</f>
        <v>3157628.8710175515</v>
      </c>
      <c r="D81" s="21">
        <f>[1]Acumulado.!D88</f>
        <v>0</v>
      </c>
      <c r="E81" s="21">
        <f>[1]Acumulado.!E88</f>
        <v>0</v>
      </c>
      <c r="F81" s="21">
        <f>[1]Acumulado.!F88</f>
        <v>296110.97524624091</v>
      </c>
      <c r="G81" s="21">
        <f>[1]Acumulado.!G88</f>
        <v>279036.70235209621</v>
      </c>
      <c r="H81" s="21">
        <f>[1]Acumulado.!H88</f>
        <v>169454.5115098276</v>
      </c>
      <c r="I81" s="21">
        <f>[1]Acumulado.!I88</f>
        <v>1065</v>
      </c>
      <c r="J81" s="21">
        <f>[1]Acumulado.!J88</f>
        <v>0</v>
      </c>
      <c r="K81" s="21">
        <f>[1]Acumulado.!K88</f>
        <v>2367502</v>
      </c>
      <c r="L81" s="21">
        <f>[1]Acumulado.!L88</f>
        <v>623825.07641514414</v>
      </c>
      <c r="M81" s="21">
        <f>SUM(B81:L81)</f>
        <v>27329361.291734267</v>
      </c>
    </row>
    <row r="82" spans="1:13" ht="18.75" customHeight="1" x14ac:dyDescent="0.25">
      <c r="A82" s="20" t="s">
        <v>47</v>
      </c>
      <c r="B82" s="21">
        <f>[1]Acumulado.!B106</f>
        <v>11982185.194870707</v>
      </c>
      <c r="C82" s="21">
        <f>[1]Acumulado.!C106</f>
        <v>2983192.8466266235</v>
      </c>
      <c r="D82" s="21">
        <f>[1]Acumulado.!D106</f>
        <v>0</v>
      </c>
      <c r="E82" s="21">
        <f>[1]Acumulado.!E106</f>
        <v>0</v>
      </c>
      <c r="F82" s="21">
        <f>[1]Acumulado.!F106</f>
        <v>81968.436255556182</v>
      </c>
      <c r="G82" s="21">
        <f>[1]Acumulado.!G106</f>
        <v>290205.22175801359</v>
      </c>
      <c r="H82" s="21">
        <f>[1]Acumulado.!H106</f>
        <v>113359.92230871205</v>
      </c>
      <c r="I82" s="21">
        <f>[1]Acumulado.!I106</f>
        <v>0</v>
      </c>
      <c r="J82" s="21">
        <f>[1]Acumulado.!J106</f>
        <v>0</v>
      </c>
      <c r="K82" s="21">
        <f>[1]Acumulado.!K106</f>
        <v>0</v>
      </c>
      <c r="L82" s="21">
        <f>[1]Acumulado.!L106</f>
        <v>623462.91474190191</v>
      </c>
      <c r="M82" s="21">
        <f>SUM(B82:L82)</f>
        <v>16074374.536561513</v>
      </c>
    </row>
    <row r="83" spans="1:13" ht="18.75" customHeight="1" x14ac:dyDescent="0.25">
      <c r="A83" s="20" t="s">
        <v>48</v>
      </c>
      <c r="B83" s="21">
        <f t="shared" ref="B83:G83" si="13">SUM(B80:B82)</f>
        <v>44072468.890584022</v>
      </c>
      <c r="C83" s="21">
        <f t="shared" si="13"/>
        <v>9323288.1278055552</v>
      </c>
      <c r="D83" s="21">
        <f t="shared" si="13"/>
        <v>0</v>
      </c>
      <c r="E83" s="21">
        <f t="shared" si="13"/>
        <v>47</v>
      </c>
      <c r="F83" s="21">
        <f t="shared" si="13"/>
        <v>1650041.5327724884</v>
      </c>
      <c r="G83" s="21">
        <f t="shared" si="13"/>
        <v>859447.14586812339</v>
      </c>
      <c r="H83" s="21">
        <f>SUM(H80:H82)</f>
        <v>384436.37167496304</v>
      </c>
      <c r="I83" s="21">
        <f>SUM(I80:I82)</f>
        <v>1598</v>
      </c>
      <c r="J83" s="21">
        <f>SUM(J80:J82)</f>
        <v>0</v>
      </c>
      <c r="K83" s="21">
        <f t="shared" ref="K83:L83" si="14">SUM(K80:K82)</f>
        <v>4716618</v>
      </c>
      <c r="L83" s="21">
        <f t="shared" si="14"/>
        <v>2981748.797294206</v>
      </c>
      <c r="M83" s="21">
        <f>SUM(M80:M82)</f>
        <v>63989693.865999356</v>
      </c>
    </row>
  </sheetData>
  <mergeCells count="33">
    <mergeCell ref="A38:A43"/>
    <mergeCell ref="I38:I43"/>
    <mergeCell ref="K38:K43"/>
    <mergeCell ref="M38:M43"/>
    <mergeCell ref="A5:M5"/>
    <mergeCell ref="A6:M6"/>
    <mergeCell ref="A7:M7"/>
    <mergeCell ref="A9:A14"/>
    <mergeCell ref="I9:I14"/>
    <mergeCell ref="K9:K14"/>
    <mergeCell ref="L9:L14"/>
    <mergeCell ref="M9:M14"/>
    <mergeCell ref="A26:A31"/>
    <mergeCell ref="I26:I31"/>
    <mergeCell ref="K26:K31"/>
    <mergeCell ref="L26:L31"/>
    <mergeCell ref="M26:M31"/>
    <mergeCell ref="A74:A79"/>
    <mergeCell ref="I74:I79"/>
    <mergeCell ref="K74:K79"/>
    <mergeCell ref="M74:M79"/>
    <mergeCell ref="L38:L43"/>
    <mergeCell ref="L50:L55"/>
    <mergeCell ref="L62:L67"/>
    <mergeCell ref="L74:L79"/>
    <mergeCell ref="A50:A55"/>
    <mergeCell ref="I50:I55"/>
    <mergeCell ref="K50:K55"/>
    <mergeCell ref="M50:M55"/>
    <mergeCell ref="A62:A67"/>
    <mergeCell ref="I62:I67"/>
    <mergeCell ref="K62:K67"/>
    <mergeCell ref="M62:M67"/>
  </mergeCells>
  <pageMargins left="0.7" right="0.7" top="0.75" bottom="0.75" header="0.3" footer="0.3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GBCS</dc:creator>
  <cp:lastModifiedBy>MIGUEL COTA</cp:lastModifiedBy>
  <dcterms:created xsi:type="dcterms:W3CDTF">2023-07-04T18:13:11Z</dcterms:created>
  <dcterms:modified xsi:type="dcterms:W3CDTF">2023-07-06T17:21:08Z</dcterms:modified>
</cp:coreProperties>
</file>