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0/ANEXOS 2020 ART.6 LCF/"/>
    </mc:Choice>
  </mc:AlternateContent>
  <xr:revisionPtr revIDLastSave="29" documentId="13_ncr:1_{AB55C382-338C-42E3-ABD0-F1748B07ED3E}" xr6:coauthVersionLast="45" xr6:coauthVersionMax="45" xr10:uidLastSave="{CB108B20-344C-4B88-80AE-59AB14E47CF1}"/>
  <bookViews>
    <workbookView xWindow="-120" yWindow="-120" windowWidth="29040" windowHeight="15840" firstSheet="2" activeTab="2" xr2:uid="{00000000-000D-0000-FFFF-FFFF00000000}"/>
  </bookViews>
  <sheets>
    <sheet name="Hoja2" sheetId="3" state="hidden" r:id="rId1"/>
    <sheet name="Hoja3" sheetId="4" state="hidden" r:id="rId2"/>
    <sheet name="3er trimestre 2020" sheetId="1" r:id="rId3"/>
    <sheet name="datos" sheetId="2" state="hidden" r:id="rId4"/>
  </sheets>
  <externalReferences>
    <externalReference r:id="rId5"/>
  </externalReferences>
  <definedNames>
    <definedName name="_xlnm.Print_Area" localSheetId="2">'3er trimestre 2020'!$A$1:$N$83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1" l="1"/>
  <c r="L83" i="1"/>
  <c r="K83" i="1"/>
  <c r="J83" i="1"/>
  <c r="I83" i="1"/>
  <c r="H83" i="1"/>
  <c r="G83" i="1"/>
  <c r="G19" i="1" s="1"/>
  <c r="F83" i="1"/>
  <c r="F19" i="1" s="1"/>
  <c r="E83" i="1"/>
  <c r="E19" i="1" s="1"/>
  <c r="D83" i="1"/>
  <c r="D19" i="1" s="1"/>
  <c r="C83" i="1"/>
  <c r="C19" i="1" s="1"/>
  <c r="B83" i="1"/>
  <c r="N82" i="1"/>
  <c r="N81" i="1"/>
  <c r="N80" i="1"/>
  <c r="N83" i="1" s="1"/>
  <c r="M71" i="1"/>
  <c r="L71" i="1"/>
  <c r="K71" i="1"/>
  <c r="K18" i="1" s="1"/>
  <c r="J71" i="1"/>
  <c r="J18" i="1" s="1"/>
  <c r="I71" i="1"/>
  <c r="I18" i="1" s="1"/>
  <c r="H71" i="1"/>
  <c r="H18" i="1" s="1"/>
  <c r="G71" i="1"/>
  <c r="G18" i="1" s="1"/>
  <c r="F71" i="1"/>
  <c r="E71" i="1"/>
  <c r="D71" i="1"/>
  <c r="C71" i="1"/>
  <c r="B71" i="1"/>
  <c r="N70" i="1"/>
  <c r="N69" i="1"/>
  <c r="N68" i="1"/>
  <c r="N71" i="1" s="1"/>
  <c r="M59" i="1"/>
  <c r="L59" i="1"/>
  <c r="L17" i="1" s="1"/>
  <c r="K59" i="1"/>
  <c r="K17" i="1" s="1"/>
  <c r="N17" i="1" s="1"/>
  <c r="J59" i="1"/>
  <c r="I59" i="1"/>
  <c r="H59" i="1"/>
  <c r="G59" i="1"/>
  <c r="F59" i="1"/>
  <c r="E59" i="1"/>
  <c r="D59" i="1"/>
  <c r="C59" i="1"/>
  <c r="B59" i="1"/>
  <c r="N58" i="1"/>
  <c r="N57" i="1"/>
  <c r="N56" i="1"/>
  <c r="N59" i="1" s="1"/>
  <c r="M47" i="1"/>
  <c r="L47" i="1"/>
  <c r="L16" i="1" s="1"/>
  <c r="L20" i="1" s="1"/>
  <c r="L22" i="1" s="1"/>
  <c r="K47" i="1"/>
  <c r="J47" i="1"/>
  <c r="I47" i="1"/>
  <c r="H47" i="1"/>
  <c r="H16" i="1" s="1"/>
  <c r="G47" i="1"/>
  <c r="F47" i="1"/>
  <c r="F16" i="1" s="1"/>
  <c r="E47" i="1"/>
  <c r="E16" i="1" s="1"/>
  <c r="D47" i="1"/>
  <c r="C47" i="1"/>
  <c r="C16" i="1" s="1"/>
  <c r="B47" i="1"/>
  <c r="N46" i="1"/>
  <c r="N45" i="1"/>
  <c r="N44" i="1"/>
  <c r="N47" i="1" s="1"/>
  <c r="M35" i="1"/>
  <c r="L35" i="1"/>
  <c r="K35" i="1"/>
  <c r="K15" i="1" s="1"/>
  <c r="J35" i="1"/>
  <c r="J15" i="1" s="1"/>
  <c r="I35" i="1"/>
  <c r="I15" i="1" s="1"/>
  <c r="H35" i="1"/>
  <c r="H15" i="1" s="1"/>
  <c r="G35" i="1"/>
  <c r="G15" i="1" s="1"/>
  <c r="F35" i="1"/>
  <c r="E35" i="1"/>
  <c r="D35" i="1"/>
  <c r="C35" i="1"/>
  <c r="B35" i="1"/>
  <c r="B15" i="1" s="1"/>
  <c r="N34" i="1"/>
  <c r="N33" i="1"/>
  <c r="N32" i="1"/>
  <c r="N35" i="1" s="1"/>
  <c r="M19" i="1"/>
  <c r="L19" i="1"/>
  <c r="K19" i="1"/>
  <c r="J19" i="1"/>
  <c r="I19" i="1"/>
  <c r="H19" i="1"/>
  <c r="B19" i="1"/>
  <c r="M18" i="1"/>
  <c r="L18" i="1"/>
  <c r="F18" i="1"/>
  <c r="E18" i="1"/>
  <c r="D18" i="1"/>
  <c r="C18" i="1"/>
  <c r="B18" i="1"/>
  <c r="M17" i="1"/>
  <c r="M20" i="1" s="1"/>
  <c r="M22" i="1" s="1"/>
  <c r="J17" i="1"/>
  <c r="I17" i="1"/>
  <c r="H17" i="1"/>
  <c r="G17" i="1"/>
  <c r="F17" i="1"/>
  <c r="E17" i="1"/>
  <c r="D17" i="1"/>
  <c r="C17" i="1"/>
  <c r="B17" i="1"/>
  <c r="M16" i="1"/>
  <c r="K16" i="1"/>
  <c r="J16" i="1"/>
  <c r="I16" i="1"/>
  <c r="G16" i="1"/>
  <c r="D16" i="1"/>
  <c r="B16" i="1"/>
  <c r="M15" i="1"/>
  <c r="L15" i="1"/>
  <c r="F15" i="1"/>
  <c r="E15" i="1"/>
  <c r="D15" i="1"/>
  <c r="C15" i="1"/>
  <c r="N19" i="1" l="1"/>
  <c r="N15" i="1"/>
  <c r="B20" i="1"/>
  <c r="B22" i="1" s="1"/>
  <c r="G20" i="1"/>
  <c r="G22" i="1" s="1"/>
  <c r="H20" i="1"/>
  <c r="H22" i="1" s="1"/>
  <c r="I20" i="1"/>
  <c r="I22" i="1" s="1"/>
  <c r="J20" i="1"/>
  <c r="D20" i="1"/>
  <c r="D22" i="1" s="1"/>
  <c r="K20" i="1"/>
  <c r="K22" i="1" s="1"/>
  <c r="N16" i="1"/>
  <c r="N18" i="1"/>
  <c r="C20" i="1"/>
  <c r="E20" i="1"/>
  <c r="F20" i="1"/>
  <c r="F22" i="1" s="1"/>
  <c r="N20" i="1" l="1"/>
  <c r="N22" i="1" s="1"/>
  <c r="O22" i="1" s="1"/>
  <c r="B66" i="2" l="1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C65" i="2"/>
  <c r="D65" i="2"/>
  <c r="E65" i="2"/>
  <c r="F65" i="2"/>
  <c r="G65" i="2"/>
  <c r="H65" i="2"/>
  <c r="I65" i="2"/>
  <c r="J65" i="2"/>
  <c r="J35" i="2"/>
  <c r="I35" i="2"/>
  <c r="H35" i="2"/>
  <c r="G35" i="2"/>
  <c r="F35" i="2"/>
  <c r="E35" i="2"/>
  <c r="D35" i="2"/>
  <c r="C35" i="2"/>
  <c r="B35" i="2"/>
  <c r="K34" i="2"/>
  <c r="K33" i="2"/>
  <c r="K32" i="2"/>
  <c r="K31" i="2"/>
  <c r="K30" i="2"/>
  <c r="K69" i="2" l="1"/>
  <c r="K68" i="2"/>
  <c r="K66" i="2"/>
  <c r="K67" i="2"/>
  <c r="K35" i="2"/>
  <c r="K12" i="2" l="1"/>
  <c r="K13" i="2"/>
  <c r="K14" i="2"/>
  <c r="K15" i="2"/>
  <c r="K16" i="2"/>
  <c r="B65" i="2" l="1"/>
  <c r="K65" i="2" s="1"/>
  <c r="L54" i="3" l="1"/>
  <c r="K81" i="3" l="1"/>
  <c r="J81" i="3"/>
  <c r="I81" i="3"/>
  <c r="H81" i="3"/>
  <c r="G81" i="3"/>
  <c r="F81" i="3"/>
  <c r="E81" i="3"/>
  <c r="D81" i="3"/>
  <c r="C81" i="3"/>
  <c r="L80" i="3"/>
  <c r="L79" i="3"/>
  <c r="L78" i="3"/>
  <c r="K69" i="3"/>
  <c r="J69" i="3"/>
  <c r="I69" i="3"/>
  <c r="H69" i="3"/>
  <c r="G69" i="3"/>
  <c r="F69" i="3"/>
  <c r="E69" i="3"/>
  <c r="D69" i="3"/>
  <c r="C69" i="3"/>
  <c r="L68" i="3"/>
  <c r="L67" i="3"/>
  <c r="L66" i="3"/>
  <c r="K57" i="3"/>
  <c r="J57" i="3"/>
  <c r="I57" i="3"/>
  <c r="H57" i="3"/>
  <c r="G57" i="3"/>
  <c r="F57" i="3"/>
  <c r="E57" i="3"/>
  <c r="D57" i="3"/>
  <c r="C57" i="3"/>
  <c r="L56" i="3"/>
  <c r="L55" i="3"/>
  <c r="L44" i="3"/>
  <c r="L43" i="3"/>
  <c r="L42" i="3"/>
  <c r="K45" i="3"/>
  <c r="J45" i="3"/>
  <c r="I45" i="3"/>
  <c r="H45" i="3"/>
  <c r="G45" i="3"/>
  <c r="F45" i="3"/>
  <c r="E45" i="3"/>
  <c r="D45" i="3"/>
  <c r="C45" i="3"/>
  <c r="D33" i="3"/>
  <c r="E33" i="3"/>
  <c r="F33" i="3"/>
  <c r="G33" i="3"/>
  <c r="H33" i="3"/>
  <c r="I33" i="3"/>
  <c r="J33" i="3"/>
  <c r="K33" i="3"/>
  <c r="C33" i="3"/>
  <c r="L57" i="3" l="1"/>
  <c r="L45" i="3"/>
  <c r="L69" i="3"/>
  <c r="L81" i="3"/>
  <c r="L33" i="3"/>
  <c r="D70" i="2" l="1"/>
  <c r="F70" i="2"/>
  <c r="H70" i="2"/>
  <c r="I70" i="2"/>
  <c r="J70" i="2"/>
  <c r="C70" i="2"/>
  <c r="E70" i="2"/>
  <c r="B70" i="2"/>
  <c r="G70" i="2"/>
  <c r="K70" i="2" l="1"/>
  <c r="J17" i="2" l="1"/>
  <c r="I17" i="2"/>
  <c r="H17" i="2"/>
  <c r="G17" i="2"/>
  <c r="F17" i="2"/>
  <c r="E17" i="2"/>
  <c r="D17" i="2"/>
  <c r="C17" i="2"/>
  <c r="B17" i="2"/>
  <c r="K17" i="2" l="1"/>
  <c r="J53" i="2"/>
  <c r="I53" i="2"/>
  <c r="H53" i="2"/>
  <c r="G53" i="2"/>
  <c r="E53" i="2"/>
  <c r="D53" i="2"/>
  <c r="K52" i="2"/>
  <c r="K51" i="2"/>
  <c r="K50" i="2"/>
  <c r="K49" i="2"/>
  <c r="F53" i="2"/>
  <c r="C53" i="2"/>
  <c r="B53" i="2"/>
  <c r="K53" i="2" l="1"/>
  <c r="K48" i="2"/>
  <c r="C72" i="2" l="1"/>
  <c r="H72" i="2" l="1"/>
  <c r="F72" i="2"/>
  <c r="I72" i="2"/>
  <c r="G72" i="2"/>
  <c r="D72" i="2"/>
  <c r="K72" i="2" l="1"/>
  <c r="B72" i="2"/>
  <c r="J72" i="2"/>
  <c r="E72" i="2" l="1"/>
</calcChain>
</file>

<file path=xl/sharedStrings.xml><?xml version="1.0" encoding="utf-8"?>
<sst xmlns="http://schemas.openxmlformats.org/spreadsheetml/2006/main" count="667" uniqueCount="82">
  <si>
    <t>ANEXO III</t>
  </si>
  <si>
    <t>PARTICIPACIONES FEDERALES MINISTRADAS A LOS MUNICIPIOS</t>
  </si>
  <si>
    <t>MUNICIPIOS</t>
  </si>
  <si>
    <t xml:space="preserve">Impuesto </t>
  </si>
  <si>
    <t xml:space="preserve">Art. 4o.-A , </t>
  </si>
  <si>
    <t>Fondo de</t>
  </si>
  <si>
    <t>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</si>
  <si>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</si>
  <si>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</si>
  <si>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</si>
  <si>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</si>
  <si>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</si>
  <si>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</si>
  <si>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</si>
  <si>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</si>
  <si>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</si>
  <si>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</si>
  <si>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</si>
  <si>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</si>
  <si>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</si>
  <si>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</si>
  <si>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</si>
  <si>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</si>
  <si>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</si>
  <si>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</si>
  <si>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</si>
  <si>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</si>
  <si>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</si>
  <si>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</si>
  <si>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</si>
  <si>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</si>
  <si>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</si>
  <si>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</si>
  <si>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</si>
  <si>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</si>
  <si>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</si>
  <si>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</si>
  <si>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</si>
  <si>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</si>
  <si>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</si>
  <si>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</si>
  <si>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LA PAZ</t>
  </si>
  <si>
    <t>MUNICIPIO COMONDÚ</t>
  </si>
  <si>
    <t>MUNICIPIO MULEGÉ</t>
  </si>
  <si>
    <t>MUNICIPIO LOS CABOS</t>
  </si>
  <si>
    <t>MUNICIPIO LORETO</t>
  </si>
  <si>
    <t>ANEXO VII</t>
  </si>
  <si>
    <t>Municipio</t>
  </si>
  <si>
    <t>La Paz</t>
  </si>
  <si>
    <t>Comondú</t>
  </si>
  <si>
    <t>Mulegé</t>
  </si>
  <si>
    <t>Los Cabos</t>
  </si>
  <si>
    <t>Loreto</t>
  </si>
  <si>
    <t>MUNICIPIO</t>
  </si>
  <si>
    <t>JULIO</t>
  </si>
  <si>
    <t>AGOSTO</t>
  </si>
  <si>
    <t>SEPTIEMBRE</t>
  </si>
  <si>
    <t xml:space="preserve">Art. 4o.-A, </t>
  </si>
  <si>
    <t>TERCER TRIMESTRE</t>
  </si>
  <si>
    <t xml:space="preserve"> PODER EJECUTIVO</t>
  </si>
  <si>
    <t>OCTUBRE</t>
  </si>
  <si>
    <t>NOVIEMBRE</t>
  </si>
  <si>
    <t>DICIEMBRE</t>
  </si>
  <si>
    <t>CUARTO TRIMESTRE</t>
  </si>
  <si>
    <t>Fondo de Fomento Municipal</t>
  </si>
  <si>
    <t>Impuesto Sobre Tenencia o Uso de Vehículos</t>
  </si>
  <si>
    <t>Impuesto Especial Sobre Producción y Servicios</t>
  </si>
  <si>
    <t>Fondo de Fiscalización y Recaudación</t>
  </si>
  <si>
    <t>Art. 4o.-A, Fracción I de la Ley de Coordinación Fiscal (Gasolinas)</t>
  </si>
  <si>
    <t>Fondo de Compensación del Impuesto Sobre Automóviles Nuevos</t>
  </si>
  <si>
    <t>Fondo de ISR</t>
  </si>
  <si>
    <t>Impuesto Sobre Automóviles Nuevos</t>
  </si>
  <si>
    <t>Fondo General de Participaciones</t>
  </si>
  <si>
    <t>EN EL MES DE ABRIL DE 2020</t>
  </si>
  <si>
    <t>EN EL MES DE MAYO DE 2020</t>
  </si>
  <si>
    <t>EN EL MES DE JUNIO DE 2020</t>
  </si>
  <si>
    <t>EN EL III TRIMESTRE DEL EJERCICIO FISCAL 2020</t>
  </si>
  <si>
    <t>FEIEF</t>
  </si>
  <si>
    <t>Fondo General</t>
  </si>
  <si>
    <t>F. F. Municipal</t>
  </si>
  <si>
    <t>F.F. Recaudación</t>
  </si>
  <si>
    <t>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</si>
</sst>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3"/>
    </font>
    <font>
      <b/>
      <sz val="8"/>
      <color theme="0"/>
      <name val="Helvetica"/>
      <family val="3"/>
    </font>
    <font>
      <sz val="8"/>
      <color theme="1"/>
      <name val="Helvetica"/>
      <family val="3"/>
    </font>
    <font>
      <sz val="11"/>
      <color theme="1"/>
      <name val="Helvetica"/>
      <family val="3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2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5D739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vertical="center"/>
    </xf>
    <xf numFmtId="0" fontId="5" fillId="0" borderId="11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3" fontId="4" fillId="0" borderId="10" xfId="0" applyNumberFormat="1" applyFont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0" xfId="0" applyFont="1"/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3" fontId="10" fillId="0" borderId="20" xfId="0" applyNumberFormat="1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3" fontId="10" fillId="0" borderId="26" xfId="0" applyNumberFormat="1" applyFont="1" applyBorder="1" applyAlignment="1">
      <alignment vertical="center"/>
    </xf>
    <xf numFmtId="3" fontId="9" fillId="0" borderId="26" xfId="0" applyNumberFormat="1" applyFont="1" applyBorder="1" applyAlignment="1">
      <alignment vertical="center"/>
    </xf>
    <xf numFmtId="0" fontId="7" fillId="0" borderId="17" xfId="0" applyFont="1" applyBorder="1"/>
    <xf numFmtId="0" fontId="7" fillId="0" borderId="23" xfId="0" applyFont="1" applyBorder="1"/>
    <xf numFmtId="3" fontId="10" fillId="0" borderId="25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3" fontId="12" fillId="0" borderId="10" xfId="0" applyNumberFormat="1" applyFont="1" applyBorder="1" applyAlignment="1">
      <alignment horizontal="right" vertical="center"/>
    </xf>
    <xf numFmtId="0" fontId="13" fillId="0" borderId="10" xfId="0" applyFont="1" applyBorder="1"/>
    <xf numFmtId="0" fontId="15" fillId="0" borderId="10" xfId="0" applyFont="1" applyBorder="1"/>
    <xf numFmtId="1" fontId="14" fillId="0" borderId="10" xfId="0" applyNumberFormat="1" applyFont="1" applyBorder="1" applyAlignment="1">
      <alignment horizontal="right" vertical="center"/>
    </xf>
    <xf numFmtId="0" fontId="13" fillId="0" borderId="2" xfId="0" applyFont="1" applyBorder="1"/>
    <xf numFmtId="0" fontId="13" fillId="0" borderId="0" xfId="0" applyFont="1"/>
    <xf numFmtId="0" fontId="13" fillId="0" borderId="5" xfId="0" applyFont="1" applyBorder="1"/>
    <xf numFmtId="0" fontId="13" fillId="0" borderId="8" xfId="0" applyFont="1" applyBorder="1"/>
    <xf numFmtId="164" fontId="14" fillId="0" borderId="10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4" xfId="0" applyFont="1" applyFill="1" applyBorder="1"/>
    <xf numFmtId="0" fontId="16" fillId="3" borderId="7" xfId="0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9" xfId="0" applyFont="1" applyFill="1" applyBorder="1"/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8" xfId="0" applyFont="1" applyFill="1" applyBorder="1"/>
    <xf numFmtId="0" fontId="16" fillId="3" borderId="9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3" fontId="18" fillId="0" borderId="7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D7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0</xdr:row>
          <xdr:rowOff>47625</xdr:rowOff>
        </xdr:from>
        <xdr:to>
          <xdr:col>2</xdr:col>
          <xdr:colOff>495300</xdr:colOff>
          <xdr:row>6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638175</xdr:colOff>
          <xdr:row>0</xdr:row>
          <xdr:rowOff>133350</xdr:rowOff>
        </xdr:from>
        <xdr:to>
          <xdr:col>2</xdr:col>
          <xdr:colOff>152400</xdr:colOff>
          <xdr:row>7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227239</xdr:colOff>
      <xdr:row>0</xdr:row>
      <xdr:rowOff>68036</xdr:rowOff>
    </xdr:from>
    <xdr:to>
      <xdr:col>0</xdr:col>
      <xdr:colOff>1139174</xdr:colOff>
      <xdr:row>4</xdr:row>
      <xdr:rowOff>21223</xdr:rowOff>
    </xdr:to>
    <xdr:pic>
      <xdr:nvPicPr>
        <xdr:cNvPr id="2" name="8 Imagen" descr="The image “file:///C:/DOCUME~1/Afiol/CONFIG~1/Temp/bcs.jpg” cannot be displayed, because it contains errors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239" y="68036"/>
          <a:ext cx="904315" cy="750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198343</xdr:colOff>
      <xdr:row>1</xdr:row>
      <xdr:rowOff>17290</xdr:rowOff>
    </xdr:from>
    <xdr:to>
      <xdr:col>13</xdr:col>
      <xdr:colOff>911260</xdr:colOff>
      <xdr:row>4</xdr:row>
      <xdr:rowOff>173084</xdr:rowOff>
    </xdr:to>
    <xdr:pic>
      <xdr:nvPicPr>
        <xdr:cNvPr id="3" name="1 Imagen" descr="Secretaria Finanzas y Admon(horizontal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1879" y="180576"/>
          <a:ext cx="1737536" cy="741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po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1er trimestre 2020"/>
      <sheetName val="2do trimestre 2020"/>
      <sheetName val="3er trimestre 2020 "/>
      <sheetName val="Acumulado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0">
          <cell r="B180">
            <v>831689443.21975744</v>
          </cell>
          <cell r="D180">
            <v>155521904.02613401</v>
          </cell>
          <cell r="F180">
            <v>8621267.1319999993</v>
          </cell>
          <cell r="G180">
            <v>42183.171999999999</v>
          </cell>
          <cell r="H180">
            <v>24460657.298673477</v>
          </cell>
          <cell r="I180">
            <v>34518167.662022293</v>
          </cell>
          <cell r="K180">
            <v>36669261.018181816</v>
          </cell>
          <cell r="L180">
            <v>1878904.8</v>
          </cell>
          <cell r="M180">
            <v>52465401</v>
          </cell>
          <cell r="N180">
            <v>1231973413.8487689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3DCE-E1DC-4160-9E83-C61F403C9688}">
  <dimension ref="A9:L151"/>
  <sheetViews>
    <sheetView zoomScale="130" zoomScaleNormal="130" workbookViewId="0">
      <selection activeCell="D31" sqref="D31"/>
    </sheetView>
  </sheetViews>
  <sheetFormatPr baseColWidth="10" defaultRowHeight="9" x14ac:dyDescent="0.15"/>
  <cols>
    <col min="1" max="1" width="11.42578125" style="63"/>
    <col min="2" max="2" width="18.5703125" style="63" customWidth="1"/>
    <col min="3" max="16384" width="11.42578125" style="63"/>
  </cols>
  <sheetData>
    <row r="9" spans="2:12" x14ac:dyDescent="0.15">
      <c r="B9" s="88" t="s">
        <v>2</v>
      </c>
      <c r="C9" s="88" t="s">
        <v>8</v>
      </c>
      <c r="D9" s="84" t="s">
        <v>64</v>
      </c>
      <c r="E9" s="84" t="s">
        <v>71</v>
      </c>
      <c r="F9" s="84" t="s">
        <v>65</v>
      </c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  <c r="L9" s="88" t="s">
        <v>7</v>
      </c>
    </row>
    <row r="10" spans="2:12" x14ac:dyDescent="0.15">
      <c r="B10" s="88"/>
      <c r="C10" s="88"/>
      <c r="D10" s="84"/>
      <c r="E10" s="84"/>
      <c r="F10" s="84"/>
      <c r="G10" s="84"/>
      <c r="H10" s="84"/>
      <c r="I10" s="84"/>
      <c r="J10" s="84"/>
      <c r="K10" s="84"/>
      <c r="L10" s="88"/>
    </row>
    <row r="11" spans="2:12" x14ac:dyDescent="0.15">
      <c r="B11" s="88"/>
      <c r="C11" s="88"/>
      <c r="D11" s="84"/>
      <c r="E11" s="84"/>
      <c r="F11" s="84"/>
      <c r="G11" s="84"/>
      <c r="H11" s="84"/>
      <c r="I11" s="84"/>
      <c r="J11" s="84"/>
      <c r="K11" s="84"/>
      <c r="L11" s="88"/>
    </row>
    <row r="12" spans="2:12" x14ac:dyDescent="0.15">
      <c r="B12" s="88"/>
      <c r="C12" s="88"/>
      <c r="D12" s="84"/>
      <c r="E12" s="84"/>
      <c r="F12" s="84"/>
      <c r="G12" s="84"/>
      <c r="H12" s="84"/>
      <c r="I12" s="84"/>
      <c r="J12" s="84"/>
      <c r="K12" s="84"/>
      <c r="L12" s="88"/>
    </row>
    <row r="13" spans="2:12" x14ac:dyDescent="0.15">
      <c r="B13" s="88"/>
      <c r="C13" s="88"/>
      <c r="D13" s="84"/>
      <c r="E13" s="84"/>
      <c r="F13" s="84"/>
      <c r="G13" s="84"/>
      <c r="H13" s="84"/>
      <c r="I13" s="84"/>
      <c r="J13" s="84"/>
      <c r="K13" s="84"/>
      <c r="L13" s="88"/>
    </row>
    <row r="14" spans="2:12" x14ac:dyDescent="0.15">
      <c r="B14" s="88"/>
      <c r="C14" s="88"/>
      <c r="D14" s="84"/>
      <c r="E14" s="84"/>
      <c r="F14" s="84"/>
      <c r="G14" s="84"/>
      <c r="H14" s="84"/>
      <c r="I14" s="84"/>
      <c r="J14" s="84"/>
      <c r="K14" s="84"/>
      <c r="L14" s="88"/>
    </row>
    <row r="15" spans="2:12" x14ac:dyDescent="0.15">
      <c r="B15" s="58" t="s">
        <v>35</v>
      </c>
      <c r="C15" s="59">
        <v>54519429.184735119</v>
      </c>
      <c r="D15" s="59">
        <v>12170938.786892701</v>
      </c>
      <c r="E15" s="59">
        <v>3953566.85</v>
      </c>
      <c r="F15" s="59">
        <v>8374.9</v>
      </c>
      <c r="G15" s="59">
        <v>2646324.2468618816</v>
      </c>
      <c r="H15" s="59">
        <v>3005393.6530167237</v>
      </c>
      <c r="I15" s="59">
        <v>7041722.7309288317</v>
      </c>
      <c r="J15" s="59">
        <v>525390.81147287996</v>
      </c>
      <c r="K15" s="59">
        <v>0</v>
      </c>
      <c r="L15" s="59">
        <v>83871141.163908139</v>
      </c>
    </row>
    <row r="16" spans="2:12" x14ac:dyDescent="0.15">
      <c r="B16" s="58" t="s">
        <v>36</v>
      </c>
      <c r="C16" s="59">
        <v>30310533.151402928</v>
      </c>
      <c r="D16" s="59">
        <v>7298540.5781543003</v>
      </c>
      <c r="E16" s="60">
        <v>0</v>
      </c>
      <c r="F16" s="59">
        <v>1327.8000000000002</v>
      </c>
      <c r="G16" s="59">
        <v>1471246.4124760225</v>
      </c>
      <c r="H16" s="59">
        <v>1802243.0944449161</v>
      </c>
      <c r="I16" s="59">
        <v>1686541.3265624959</v>
      </c>
      <c r="J16" s="60">
        <v>0</v>
      </c>
      <c r="K16" s="59">
        <v>2722926</v>
      </c>
      <c r="L16" s="59">
        <v>45293358.363040663</v>
      </c>
    </row>
    <row r="17" spans="1:12" x14ac:dyDescent="0.15">
      <c r="B17" s="58" t="s">
        <v>37</v>
      </c>
      <c r="C17" s="59">
        <v>29256599.862682752</v>
      </c>
      <c r="D17" s="59">
        <v>7036208.8247295991</v>
      </c>
      <c r="E17" s="60">
        <v>0</v>
      </c>
      <c r="F17" s="59">
        <v>0</v>
      </c>
      <c r="G17" s="59">
        <v>1420088.8516243456</v>
      </c>
      <c r="H17" s="59">
        <v>1737464.6335083521</v>
      </c>
      <c r="I17" s="59">
        <v>1453869.264695402</v>
      </c>
      <c r="J17" s="60">
        <v>0</v>
      </c>
      <c r="K17" s="60">
        <v>0</v>
      </c>
      <c r="L17" s="59">
        <v>40904231.437240452</v>
      </c>
    </row>
    <row r="18" spans="1:12" x14ac:dyDescent="0.15">
      <c r="B18" s="58" t="s">
        <v>38</v>
      </c>
      <c r="C18" s="59">
        <v>72358049.172822282</v>
      </c>
      <c r="D18" s="59">
        <v>13954715.473011699</v>
      </c>
      <c r="E18" s="59">
        <v>169784.4</v>
      </c>
      <c r="F18" s="59">
        <v>18170.28</v>
      </c>
      <c r="G18" s="59">
        <v>3512195.5115151391</v>
      </c>
      <c r="H18" s="59">
        <v>3445865.1768630045</v>
      </c>
      <c r="I18" s="59">
        <v>6649095.3320525605</v>
      </c>
      <c r="J18" s="59">
        <v>50357.188527120001</v>
      </c>
      <c r="K18" s="59">
        <v>5869225</v>
      </c>
      <c r="L18" s="59">
        <v>106027457.53479181</v>
      </c>
    </row>
    <row r="19" spans="1:12" x14ac:dyDescent="0.15">
      <c r="B19" s="58" t="s">
        <v>39</v>
      </c>
      <c r="C19" s="59">
        <v>19291986.328356903</v>
      </c>
      <c r="D19" s="59">
        <v>6122300.0053420002</v>
      </c>
      <c r="E19" s="60">
        <v>0</v>
      </c>
      <c r="F19" s="59">
        <v>0</v>
      </c>
      <c r="G19" s="59">
        <v>936415.1375226113</v>
      </c>
      <c r="H19" s="59">
        <v>1511790.7974570403</v>
      </c>
      <c r="I19" s="59">
        <v>403532.94576071401</v>
      </c>
      <c r="J19" s="60">
        <v>0</v>
      </c>
      <c r="K19" s="59">
        <v>3268630</v>
      </c>
      <c r="L19" s="59">
        <v>31534655.214439269</v>
      </c>
    </row>
    <row r="20" spans="1:12" s="64" customFormat="1" x14ac:dyDescent="0.15">
      <c r="B20" s="61" t="s">
        <v>40</v>
      </c>
      <c r="C20" s="62">
        <v>205736597.69999996</v>
      </c>
      <c r="D20" s="62">
        <v>46582703.668130301</v>
      </c>
      <c r="E20" s="62">
        <v>4123351.25</v>
      </c>
      <c r="F20" s="62">
        <v>27872.98</v>
      </c>
      <c r="G20" s="62">
        <v>9986270.1600000001</v>
      </c>
      <c r="H20" s="62">
        <v>11502757.355290037</v>
      </c>
      <c r="I20" s="62">
        <v>17234761.600000005</v>
      </c>
      <c r="J20" s="62">
        <v>575748</v>
      </c>
      <c r="K20" s="62">
        <v>11860781</v>
      </c>
      <c r="L20" s="62">
        <v>307630843.71342033</v>
      </c>
    </row>
    <row r="24" spans="1:12" x14ac:dyDescent="0.15">
      <c r="A24" s="66"/>
      <c r="B24" s="85" t="s">
        <v>41</v>
      </c>
      <c r="C24" s="84" t="s">
        <v>72</v>
      </c>
      <c r="D24" s="84" t="s">
        <v>64</v>
      </c>
      <c r="E24" s="84" t="s">
        <v>71</v>
      </c>
      <c r="F24" s="84" t="s">
        <v>65</v>
      </c>
      <c r="G24" s="84" t="s">
        <v>66</v>
      </c>
      <c r="H24" s="84" t="s">
        <v>67</v>
      </c>
      <c r="I24" s="84" t="s">
        <v>68</v>
      </c>
      <c r="J24" s="84" t="s">
        <v>69</v>
      </c>
      <c r="K24" s="84" t="s">
        <v>70</v>
      </c>
      <c r="L24" s="88" t="s">
        <v>7</v>
      </c>
    </row>
    <row r="25" spans="1:12" x14ac:dyDescent="0.15">
      <c r="A25" s="68"/>
      <c r="B25" s="86"/>
      <c r="C25" s="84"/>
      <c r="D25" s="84"/>
      <c r="E25" s="84"/>
      <c r="F25" s="84"/>
      <c r="G25" s="84"/>
      <c r="H25" s="84"/>
      <c r="I25" s="84"/>
      <c r="J25" s="84"/>
      <c r="K25" s="84"/>
      <c r="L25" s="88"/>
    </row>
    <row r="26" spans="1:12" x14ac:dyDescent="0.15">
      <c r="A26" s="68"/>
      <c r="B26" s="86"/>
      <c r="C26" s="84"/>
      <c r="D26" s="84"/>
      <c r="E26" s="84"/>
      <c r="F26" s="84"/>
      <c r="G26" s="84"/>
      <c r="H26" s="84"/>
      <c r="I26" s="84"/>
      <c r="J26" s="84"/>
      <c r="K26" s="84"/>
      <c r="L26" s="88"/>
    </row>
    <row r="27" spans="1:12" x14ac:dyDescent="0.15">
      <c r="A27" s="68"/>
      <c r="B27" s="86"/>
      <c r="C27" s="84"/>
      <c r="D27" s="84"/>
      <c r="E27" s="84"/>
      <c r="F27" s="84"/>
      <c r="G27" s="84"/>
      <c r="H27" s="84"/>
      <c r="I27" s="84"/>
      <c r="J27" s="84"/>
      <c r="K27" s="84"/>
      <c r="L27" s="88"/>
    </row>
    <row r="28" spans="1:12" x14ac:dyDescent="0.15">
      <c r="A28" s="68"/>
      <c r="B28" s="86"/>
      <c r="C28" s="84"/>
      <c r="D28" s="84"/>
      <c r="E28" s="84"/>
      <c r="F28" s="84"/>
      <c r="G28" s="84"/>
      <c r="H28" s="84"/>
      <c r="I28" s="84"/>
      <c r="J28" s="84"/>
      <c r="K28" s="84"/>
      <c r="L28" s="88"/>
    </row>
    <row r="29" spans="1:12" x14ac:dyDescent="0.15">
      <c r="A29" s="69"/>
      <c r="B29" s="87"/>
      <c r="C29" s="84"/>
      <c r="D29" s="84"/>
      <c r="E29" s="84"/>
      <c r="F29" s="84"/>
      <c r="G29" s="84"/>
      <c r="H29" s="84"/>
      <c r="I29" s="84"/>
      <c r="J29" s="84"/>
      <c r="K29" s="84"/>
      <c r="L29" s="88"/>
    </row>
    <row r="30" spans="1:12" x14ac:dyDescent="0.15">
      <c r="B30" s="58" t="s">
        <v>60</v>
      </c>
      <c r="C30" s="59">
        <v>14965849</v>
      </c>
      <c r="D30" s="59">
        <v>3499983</v>
      </c>
      <c r="E30" s="59">
        <v>1852986.25</v>
      </c>
      <c r="F30" s="59">
        <v>2571.08</v>
      </c>
      <c r="G30" s="59">
        <v>1228131</v>
      </c>
      <c r="H30" s="59">
        <v>1837230</v>
      </c>
      <c r="I30" s="59">
        <v>2369542.4247710519</v>
      </c>
      <c r="J30" s="59">
        <v>175130.452998172</v>
      </c>
      <c r="K30" s="60">
        <v>0</v>
      </c>
      <c r="L30" s="59">
        <v>25931423.207769223</v>
      </c>
    </row>
    <row r="31" spans="1:12" x14ac:dyDescent="0.15">
      <c r="B31" s="58" t="s">
        <v>61</v>
      </c>
      <c r="C31" s="59">
        <v>19755529.111182433</v>
      </c>
      <c r="D31" s="59">
        <v>4377149.5721599804</v>
      </c>
      <c r="E31" s="59">
        <v>570293.6</v>
      </c>
      <c r="F31" s="59">
        <v>3733.82</v>
      </c>
      <c r="G31" s="59">
        <v>708646.67038131121</v>
      </c>
      <c r="H31" s="59">
        <v>584081.82650836208</v>
      </c>
      <c r="I31" s="59">
        <v>2260396.3061577799</v>
      </c>
      <c r="J31" s="59">
        <v>175130.452998172</v>
      </c>
      <c r="K31" s="60">
        <v>0</v>
      </c>
      <c r="L31" s="59">
        <v>28434961.359388039</v>
      </c>
    </row>
    <row r="32" spans="1:12" x14ac:dyDescent="0.15">
      <c r="B32" s="58" t="s">
        <v>62</v>
      </c>
      <c r="C32" s="59">
        <v>19798051.073552683</v>
      </c>
      <c r="D32" s="59">
        <v>4293806.2147327196</v>
      </c>
      <c r="E32" s="59">
        <v>1530287</v>
      </c>
      <c r="F32" s="59">
        <v>2070</v>
      </c>
      <c r="G32" s="59">
        <v>709546.57648057037</v>
      </c>
      <c r="H32" s="59">
        <v>584081.82650836208</v>
      </c>
      <c r="I32" s="59">
        <v>2411784</v>
      </c>
      <c r="J32" s="59">
        <v>175129.90547653599</v>
      </c>
      <c r="K32" s="59">
        <v>0</v>
      </c>
      <c r="L32" s="59">
        <v>29504756.596750874</v>
      </c>
    </row>
    <row r="33" spans="1:12" x14ac:dyDescent="0.15">
      <c r="B33" s="61" t="s">
        <v>63</v>
      </c>
      <c r="C33" s="62">
        <f>SUM(C30:C32)</f>
        <v>54519429.184735119</v>
      </c>
      <c r="D33" s="62">
        <f t="shared" ref="D33:K33" si="0">SUM(D30:D32)</f>
        <v>12170938.786892701</v>
      </c>
      <c r="E33" s="62">
        <f t="shared" si="0"/>
        <v>3953566.85</v>
      </c>
      <c r="F33" s="62">
        <f t="shared" si="0"/>
        <v>8374.9</v>
      </c>
      <c r="G33" s="62">
        <f t="shared" si="0"/>
        <v>2646324.2468618816</v>
      </c>
      <c r="H33" s="62">
        <f t="shared" si="0"/>
        <v>3005393.6530167237</v>
      </c>
      <c r="I33" s="62">
        <f t="shared" si="0"/>
        <v>7041722.7309288317</v>
      </c>
      <c r="J33" s="62">
        <f t="shared" si="0"/>
        <v>525390.81147287996</v>
      </c>
      <c r="K33" s="62">
        <f t="shared" si="0"/>
        <v>0</v>
      </c>
      <c r="L33" s="62">
        <f>SUM(L30:L32)</f>
        <v>83871141.163908139</v>
      </c>
    </row>
    <row r="36" spans="1:12" x14ac:dyDescent="0.15">
      <c r="A36" s="66"/>
      <c r="B36" s="85" t="s">
        <v>42</v>
      </c>
      <c r="C36" s="84" t="s">
        <v>72</v>
      </c>
      <c r="D36" s="84" t="s">
        <v>64</v>
      </c>
      <c r="E36" s="84" t="s">
        <v>71</v>
      </c>
      <c r="F36" s="84" t="s">
        <v>65</v>
      </c>
      <c r="G36" s="84" t="s">
        <v>66</v>
      </c>
      <c r="H36" s="84" t="s">
        <v>67</v>
      </c>
      <c r="I36" s="84" t="s">
        <v>68</v>
      </c>
      <c r="J36" s="84" t="s">
        <v>69</v>
      </c>
      <c r="K36" s="84" t="s">
        <v>70</v>
      </c>
      <c r="L36" s="88" t="s">
        <v>7</v>
      </c>
    </row>
    <row r="37" spans="1:12" x14ac:dyDescent="0.15">
      <c r="A37" s="68"/>
      <c r="B37" s="86"/>
      <c r="C37" s="84"/>
      <c r="D37" s="84"/>
      <c r="E37" s="84"/>
      <c r="F37" s="84"/>
      <c r="G37" s="84"/>
      <c r="H37" s="84"/>
      <c r="I37" s="84"/>
      <c r="J37" s="84"/>
      <c r="K37" s="84"/>
      <c r="L37" s="88"/>
    </row>
    <row r="38" spans="1:12" x14ac:dyDescent="0.15">
      <c r="A38" s="68"/>
      <c r="B38" s="86"/>
      <c r="C38" s="84"/>
      <c r="D38" s="84"/>
      <c r="E38" s="84"/>
      <c r="F38" s="84"/>
      <c r="G38" s="84"/>
      <c r="H38" s="84"/>
      <c r="I38" s="84"/>
      <c r="J38" s="84"/>
      <c r="K38" s="84"/>
      <c r="L38" s="88"/>
    </row>
    <row r="39" spans="1:12" x14ac:dyDescent="0.15">
      <c r="A39" s="68"/>
      <c r="B39" s="86"/>
      <c r="C39" s="84"/>
      <c r="D39" s="84"/>
      <c r="E39" s="84"/>
      <c r="F39" s="84"/>
      <c r="G39" s="84"/>
      <c r="H39" s="84"/>
      <c r="I39" s="84"/>
      <c r="J39" s="84"/>
      <c r="K39" s="84"/>
      <c r="L39" s="88"/>
    </row>
    <row r="40" spans="1:12" x14ac:dyDescent="0.15">
      <c r="A40" s="68"/>
      <c r="B40" s="86"/>
      <c r="C40" s="84"/>
      <c r="D40" s="84"/>
      <c r="E40" s="84"/>
      <c r="F40" s="84"/>
      <c r="G40" s="84"/>
      <c r="H40" s="84"/>
      <c r="I40" s="84"/>
      <c r="J40" s="84"/>
      <c r="K40" s="84"/>
      <c r="L40" s="88"/>
    </row>
    <row r="41" spans="1:12" x14ac:dyDescent="0.15">
      <c r="A41" s="69"/>
      <c r="B41" s="87"/>
      <c r="C41" s="84"/>
      <c r="D41" s="84"/>
      <c r="E41" s="84"/>
      <c r="F41" s="84"/>
      <c r="G41" s="84"/>
      <c r="H41" s="84"/>
      <c r="I41" s="84"/>
      <c r="J41" s="84"/>
      <c r="K41" s="84"/>
      <c r="L41" s="88"/>
    </row>
    <row r="42" spans="1:12" x14ac:dyDescent="0.15">
      <c r="B42" s="58" t="s">
        <v>60</v>
      </c>
      <c r="C42" s="59">
        <v>8320389</v>
      </c>
      <c r="D42" s="59">
        <v>2098833</v>
      </c>
      <c r="E42" s="60">
        <v>0</v>
      </c>
      <c r="F42" s="59">
        <v>655.20000000000005</v>
      </c>
      <c r="G42" s="59">
        <v>682790</v>
      </c>
      <c r="H42" s="59">
        <v>1101731</v>
      </c>
      <c r="I42" s="59">
        <v>567521.77223366406</v>
      </c>
      <c r="J42" s="60">
        <v>0</v>
      </c>
      <c r="K42" s="59">
        <v>2087962</v>
      </c>
      <c r="L42" s="59">
        <f>SUM(C42:K42)</f>
        <v>14859881.972233664</v>
      </c>
    </row>
    <row r="43" spans="1:12" x14ac:dyDescent="0.15">
      <c r="B43" s="58" t="s">
        <v>61</v>
      </c>
      <c r="C43" s="59">
        <v>10983251.855158152</v>
      </c>
      <c r="D43" s="59">
        <v>2624843.0231278199</v>
      </c>
      <c r="E43" s="60">
        <v>0</v>
      </c>
      <c r="F43" s="59">
        <v>125.6</v>
      </c>
      <c r="G43" s="59">
        <v>393978.05107186676</v>
      </c>
      <c r="H43" s="59">
        <v>350256.047222458</v>
      </c>
      <c r="I43" s="59">
        <v>541380.55432883196</v>
      </c>
      <c r="J43" s="60">
        <v>0</v>
      </c>
      <c r="K43" s="60">
        <v>0</v>
      </c>
      <c r="L43" s="59">
        <f t="shared" ref="L43:L44" si="1">SUM(C43:K43)</f>
        <v>14893835.13090913</v>
      </c>
    </row>
    <row r="44" spans="1:12" x14ac:dyDescent="0.15">
      <c r="B44" s="58" t="s">
        <v>62</v>
      </c>
      <c r="C44" s="59">
        <v>11006892.296244778</v>
      </c>
      <c r="D44" s="59">
        <v>2574864.55502648</v>
      </c>
      <c r="E44" s="60">
        <v>0</v>
      </c>
      <c r="F44" s="59">
        <v>547</v>
      </c>
      <c r="G44" s="59">
        <v>394478.36140415556</v>
      </c>
      <c r="H44" s="59">
        <v>350256.047222458</v>
      </c>
      <c r="I44" s="59">
        <v>577639</v>
      </c>
      <c r="J44" s="60">
        <v>0</v>
      </c>
      <c r="K44" s="59">
        <v>634964</v>
      </c>
      <c r="L44" s="59">
        <f t="shared" si="1"/>
        <v>15539641.259897871</v>
      </c>
    </row>
    <row r="45" spans="1:12" x14ac:dyDescent="0.15">
      <c r="B45" s="61" t="s">
        <v>63</v>
      </c>
      <c r="C45" s="62">
        <f>SUM(C42:C44)</f>
        <v>30310533.151402928</v>
      </c>
      <c r="D45" s="62">
        <f t="shared" ref="D45" si="2">SUM(D42:D44)</f>
        <v>7298540.5781543003</v>
      </c>
      <c r="E45" s="62">
        <f t="shared" ref="E45" si="3">SUM(E42:E44)</f>
        <v>0</v>
      </c>
      <c r="F45" s="62">
        <f t="shared" ref="F45" si="4">SUM(F42:F44)</f>
        <v>1327.8000000000002</v>
      </c>
      <c r="G45" s="62">
        <f t="shared" ref="G45" si="5">SUM(G42:G44)</f>
        <v>1471246.4124760225</v>
      </c>
      <c r="H45" s="62">
        <f t="shared" ref="H45" si="6">SUM(H42:H44)</f>
        <v>1802243.0944449161</v>
      </c>
      <c r="I45" s="62">
        <f t="shared" ref="I45" si="7">SUM(I42:I44)</f>
        <v>1686541.3265624959</v>
      </c>
      <c r="J45" s="62">
        <f t="shared" ref="J45" si="8">SUM(J42:J44)</f>
        <v>0</v>
      </c>
      <c r="K45" s="62">
        <f t="shared" ref="K45" si="9">SUM(K42:K44)</f>
        <v>2722926</v>
      </c>
      <c r="L45" s="62">
        <f>SUM(L42:L44)</f>
        <v>45293358.363040663</v>
      </c>
    </row>
    <row r="48" spans="1:12" x14ac:dyDescent="0.15">
      <c r="A48" s="66"/>
      <c r="B48" s="85" t="s">
        <v>43</v>
      </c>
      <c r="C48" s="84" t="s">
        <v>72</v>
      </c>
      <c r="D48" s="84" t="s">
        <v>64</v>
      </c>
      <c r="E48" s="84" t="s">
        <v>71</v>
      </c>
      <c r="F48" s="84" t="s">
        <v>65</v>
      </c>
      <c r="G48" s="84" t="s">
        <v>66</v>
      </c>
      <c r="H48" s="84" t="s">
        <v>67</v>
      </c>
      <c r="I48" s="84" t="s">
        <v>68</v>
      </c>
      <c r="J48" s="84" t="s">
        <v>69</v>
      </c>
      <c r="K48" s="84" t="s">
        <v>70</v>
      </c>
      <c r="L48" s="88" t="s">
        <v>7</v>
      </c>
    </row>
    <row r="49" spans="1:12" x14ac:dyDescent="0.15">
      <c r="A49" s="68"/>
      <c r="B49" s="86"/>
      <c r="C49" s="84"/>
      <c r="D49" s="84"/>
      <c r="E49" s="84"/>
      <c r="F49" s="84"/>
      <c r="G49" s="84"/>
      <c r="H49" s="84"/>
      <c r="I49" s="84"/>
      <c r="J49" s="84"/>
      <c r="K49" s="84"/>
      <c r="L49" s="88"/>
    </row>
    <row r="50" spans="1:12" x14ac:dyDescent="0.15">
      <c r="A50" s="68"/>
      <c r="B50" s="86"/>
      <c r="C50" s="84"/>
      <c r="D50" s="84"/>
      <c r="E50" s="84"/>
      <c r="F50" s="84"/>
      <c r="G50" s="84"/>
      <c r="H50" s="84"/>
      <c r="I50" s="84"/>
      <c r="J50" s="84"/>
      <c r="K50" s="84"/>
      <c r="L50" s="88"/>
    </row>
    <row r="51" spans="1:12" x14ac:dyDescent="0.15">
      <c r="A51" s="68"/>
      <c r="B51" s="86"/>
      <c r="C51" s="84"/>
      <c r="D51" s="84"/>
      <c r="E51" s="84"/>
      <c r="F51" s="84"/>
      <c r="G51" s="84"/>
      <c r="H51" s="84"/>
      <c r="I51" s="84"/>
      <c r="J51" s="84"/>
      <c r="K51" s="84"/>
      <c r="L51" s="88"/>
    </row>
    <row r="52" spans="1:12" x14ac:dyDescent="0.15">
      <c r="A52" s="68"/>
      <c r="B52" s="86"/>
      <c r="C52" s="84"/>
      <c r="D52" s="84"/>
      <c r="E52" s="84"/>
      <c r="F52" s="84"/>
      <c r="G52" s="84"/>
      <c r="H52" s="84"/>
      <c r="I52" s="84"/>
      <c r="J52" s="84"/>
      <c r="K52" s="84"/>
      <c r="L52" s="88"/>
    </row>
    <row r="53" spans="1:12" x14ac:dyDescent="0.15">
      <c r="A53" s="69"/>
      <c r="B53" s="87"/>
      <c r="C53" s="84"/>
      <c r="D53" s="84"/>
      <c r="E53" s="84"/>
      <c r="F53" s="84"/>
      <c r="G53" s="84"/>
      <c r="H53" s="84"/>
      <c r="I53" s="84"/>
      <c r="J53" s="84"/>
      <c r="K53" s="84"/>
      <c r="L53" s="88"/>
    </row>
    <row r="54" spans="1:12" x14ac:dyDescent="0.15">
      <c r="B54" s="58" t="s">
        <v>60</v>
      </c>
      <c r="C54" s="59">
        <v>8031079</v>
      </c>
      <c r="D54" s="59">
        <v>2023394</v>
      </c>
      <c r="E54" s="60">
        <v>0</v>
      </c>
      <c r="F54" s="65">
        <v>0</v>
      </c>
      <c r="G54" s="59">
        <v>659048</v>
      </c>
      <c r="H54" s="59">
        <v>1062131</v>
      </c>
      <c r="I54" s="59">
        <v>489227.374428018</v>
      </c>
      <c r="J54" s="60">
        <v>0</v>
      </c>
      <c r="K54" s="60">
        <v>0</v>
      </c>
      <c r="L54" s="59">
        <f>SUM(C54:K54)</f>
        <v>12264879.374428019</v>
      </c>
    </row>
    <row r="55" spans="1:12" x14ac:dyDescent="0.15">
      <c r="B55" s="58" t="s">
        <v>61</v>
      </c>
      <c r="C55" s="59">
        <v>10601351.213829374</v>
      </c>
      <c r="D55" s="59">
        <v>2530498.4599910397</v>
      </c>
      <c r="E55" s="60">
        <v>0</v>
      </c>
      <c r="F55" s="59">
        <v>0</v>
      </c>
      <c r="G55" s="59">
        <v>380278.96883665922</v>
      </c>
      <c r="H55" s="59">
        <v>337666.81675417599</v>
      </c>
      <c r="I55" s="59">
        <v>466692.89026738401</v>
      </c>
      <c r="J55" s="60">
        <v>0</v>
      </c>
      <c r="K55" s="60">
        <v>0</v>
      </c>
      <c r="L55" s="59">
        <f t="shared" ref="L55:L56" si="10">SUM(C55:K55)</f>
        <v>14316488.349678632</v>
      </c>
    </row>
    <row r="56" spans="1:12" x14ac:dyDescent="0.15">
      <c r="B56" s="58" t="s">
        <v>62</v>
      </c>
      <c r="C56" s="59">
        <v>10624169.648853375</v>
      </c>
      <c r="D56" s="59">
        <v>2482316.3647385598</v>
      </c>
      <c r="E56" s="60">
        <v>0</v>
      </c>
      <c r="F56" s="59">
        <v>0</v>
      </c>
      <c r="G56" s="59">
        <v>380761.88278768642</v>
      </c>
      <c r="H56" s="59">
        <v>337666.81675417599</v>
      </c>
      <c r="I56" s="59">
        <v>497949</v>
      </c>
      <c r="J56" s="60">
        <v>0</v>
      </c>
      <c r="K56" s="60">
        <v>0</v>
      </c>
      <c r="L56" s="59">
        <f t="shared" si="10"/>
        <v>14322863.713133795</v>
      </c>
    </row>
    <row r="57" spans="1:12" x14ac:dyDescent="0.15">
      <c r="B57" s="61" t="s">
        <v>63</v>
      </c>
      <c r="C57" s="62">
        <f>SUM(C54:C56)</f>
        <v>29256599.862682752</v>
      </c>
      <c r="D57" s="62">
        <f t="shared" ref="D57" si="11">SUM(D54:D56)</f>
        <v>7036208.8247295991</v>
      </c>
      <c r="E57" s="62">
        <f t="shared" ref="E57" si="12">SUM(E54:E56)</f>
        <v>0</v>
      </c>
      <c r="F57" s="62">
        <f t="shared" ref="F57" si="13">SUM(F54:F56)</f>
        <v>0</v>
      </c>
      <c r="G57" s="62">
        <f t="shared" ref="G57" si="14">SUM(G54:G56)</f>
        <v>1420088.8516243456</v>
      </c>
      <c r="H57" s="62">
        <f t="shared" ref="H57" si="15">SUM(H54:H56)</f>
        <v>1737464.6335083521</v>
      </c>
      <c r="I57" s="62">
        <f t="shared" ref="I57" si="16">SUM(I54:I56)</f>
        <v>1453869.264695402</v>
      </c>
      <c r="J57" s="62">
        <f t="shared" ref="J57" si="17">SUM(J54:J56)</f>
        <v>0</v>
      </c>
      <c r="K57" s="62">
        <f t="shared" ref="K57" si="18">SUM(K54:K56)</f>
        <v>0</v>
      </c>
      <c r="L57" s="62">
        <f>SUM(L54:L56)</f>
        <v>40904231.437240444</v>
      </c>
    </row>
    <row r="60" spans="1:12" x14ac:dyDescent="0.15">
      <c r="A60" s="66"/>
      <c r="B60" s="85" t="s">
        <v>44</v>
      </c>
      <c r="C60" s="84" t="s">
        <v>72</v>
      </c>
      <c r="D60" s="84" t="s">
        <v>64</v>
      </c>
      <c r="E60" s="84" t="s">
        <v>71</v>
      </c>
      <c r="F60" s="84" t="s">
        <v>65</v>
      </c>
      <c r="G60" s="84" t="s">
        <v>66</v>
      </c>
      <c r="H60" s="84" t="s">
        <v>67</v>
      </c>
      <c r="I60" s="84" t="s">
        <v>68</v>
      </c>
      <c r="J60" s="84" t="s">
        <v>69</v>
      </c>
      <c r="K60" s="84" t="s">
        <v>70</v>
      </c>
      <c r="L60" s="88" t="s">
        <v>7</v>
      </c>
    </row>
    <row r="61" spans="1:12" x14ac:dyDescent="0.15">
      <c r="A61" s="68"/>
      <c r="B61" s="86"/>
      <c r="C61" s="84"/>
      <c r="D61" s="84"/>
      <c r="E61" s="84"/>
      <c r="F61" s="84"/>
      <c r="G61" s="84"/>
      <c r="H61" s="84"/>
      <c r="I61" s="84"/>
      <c r="J61" s="84"/>
      <c r="K61" s="84"/>
      <c r="L61" s="88"/>
    </row>
    <row r="62" spans="1:12" x14ac:dyDescent="0.15">
      <c r="A62" s="68"/>
      <c r="B62" s="86"/>
      <c r="C62" s="84"/>
      <c r="D62" s="84"/>
      <c r="E62" s="84"/>
      <c r="F62" s="84"/>
      <c r="G62" s="84"/>
      <c r="H62" s="84"/>
      <c r="I62" s="84"/>
      <c r="J62" s="84"/>
      <c r="K62" s="84"/>
      <c r="L62" s="88"/>
    </row>
    <row r="63" spans="1:12" x14ac:dyDescent="0.15">
      <c r="A63" s="68"/>
      <c r="B63" s="86"/>
      <c r="C63" s="84"/>
      <c r="D63" s="84"/>
      <c r="E63" s="84"/>
      <c r="F63" s="84"/>
      <c r="G63" s="84"/>
      <c r="H63" s="84"/>
      <c r="I63" s="84"/>
      <c r="J63" s="84"/>
      <c r="K63" s="84"/>
      <c r="L63" s="88"/>
    </row>
    <row r="64" spans="1:12" x14ac:dyDescent="0.15">
      <c r="A64" s="68"/>
      <c r="B64" s="86"/>
      <c r="C64" s="84"/>
      <c r="D64" s="84"/>
      <c r="E64" s="84"/>
      <c r="F64" s="84"/>
      <c r="G64" s="84"/>
      <c r="H64" s="84"/>
      <c r="I64" s="84"/>
      <c r="J64" s="84"/>
      <c r="K64" s="84"/>
      <c r="L64" s="88"/>
    </row>
    <row r="65" spans="1:12" x14ac:dyDescent="0.15">
      <c r="A65" s="69"/>
      <c r="B65" s="87"/>
      <c r="C65" s="84"/>
      <c r="D65" s="84"/>
      <c r="E65" s="84"/>
      <c r="F65" s="84"/>
      <c r="G65" s="84"/>
      <c r="H65" s="84"/>
      <c r="I65" s="84"/>
      <c r="J65" s="84"/>
      <c r="K65" s="84"/>
      <c r="L65" s="88"/>
    </row>
    <row r="66" spans="1:12" x14ac:dyDescent="0.15">
      <c r="B66" s="58" t="s">
        <v>60</v>
      </c>
      <c r="C66" s="59">
        <v>19862637</v>
      </c>
      <c r="D66" s="59">
        <v>4012941</v>
      </c>
      <c r="E66" s="59">
        <v>41618.6</v>
      </c>
      <c r="F66" s="59">
        <v>4164.04</v>
      </c>
      <c r="G66" s="59">
        <v>1629973</v>
      </c>
      <c r="H66" s="59">
        <v>2106495</v>
      </c>
      <c r="I66" s="59">
        <v>2237422.8939050403</v>
      </c>
      <c r="J66" s="59">
        <v>16785.747001828</v>
      </c>
      <c r="K66" s="70">
        <v>2436665</v>
      </c>
      <c r="L66" s="59">
        <f>SUM(C66:K66)</f>
        <v>32348702.280906867</v>
      </c>
    </row>
    <row r="67" spans="1:12" x14ac:dyDescent="0.15">
      <c r="B67" s="58" t="s">
        <v>61</v>
      </c>
      <c r="C67" s="59">
        <v>26219488.56563808</v>
      </c>
      <c r="D67" s="59">
        <v>5018666.3328205803</v>
      </c>
      <c r="E67" s="59">
        <v>53977.8</v>
      </c>
      <c r="F67" s="59">
        <v>4098.24</v>
      </c>
      <c r="G67" s="59">
        <v>940514.07920140435</v>
      </c>
      <c r="H67" s="59">
        <v>669685.08843150211</v>
      </c>
      <c r="I67" s="59">
        <v>2134362.4381475202</v>
      </c>
      <c r="J67" s="59">
        <v>16785.747001828</v>
      </c>
      <c r="K67" s="70">
        <v>1664991</v>
      </c>
      <c r="L67" s="59">
        <f t="shared" ref="L67:L68" si="19">SUM(C67:K67)</f>
        <v>36722569.291240916</v>
      </c>
    </row>
    <row r="68" spans="1:12" x14ac:dyDescent="0.15">
      <c r="B68" s="58" t="s">
        <v>62</v>
      </c>
      <c r="C68" s="59">
        <v>26275923.607184205</v>
      </c>
      <c r="D68" s="59">
        <v>4923108.1401911201</v>
      </c>
      <c r="E68" s="59">
        <v>74188</v>
      </c>
      <c r="F68" s="59">
        <v>9908</v>
      </c>
      <c r="G68" s="59">
        <v>941708.43231373478</v>
      </c>
      <c r="H68" s="59">
        <v>669685.08843150211</v>
      </c>
      <c r="I68" s="59">
        <v>2277310</v>
      </c>
      <c r="J68" s="59">
        <v>16785.694523464001</v>
      </c>
      <c r="K68" s="70">
        <v>1767569</v>
      </c>
      <c r="L68" s="59">
        <f t="shared" si="19"/>
        <v>36956185.962644026</v>
      </c>
    </row>
    <row r="69" spans="1:12" x14ac:dyDescent="0.15">
      <c r="B69" s="61" t="s">
        <v>63</v>
      </c>
      <c r="C69" s="62">
        <f>SUM(C66:C68)</f>
        <v>72358049.172822282</v>
      </c>
      <c r="D69" s="62">
        <f t="shared" ref="D69" si="20">SUM(D66:D68)</f>
        <v>13954715.473011699</v>
      </c>
      <c r="E69" s="62">
        <f t="shared" ref="E69" si="21">SUM(E66:E68)</f>
        <v>169784.4</v>
      </c>
      <c r="F69" s="62">
        <f t="shared" ref="F69" si="22">SUM(F66:F68)</f>
        <v>18170.28</v>
      </c>
      <c r="G69" s="62">
        <f t="shared" ref="G69" si="23">SUM(G66:G68)</f>
        <v>3512195.5115151391</v>
      </c>
      <c r="H69" s="62">
        <f t="shared" ref="H69" si="24">SUM(H66:H68)</f>
        <v>3445865.1768630045</v>
      </c>
      <c r="I69" s="62">
        <f t="shared" ref="I69" si="25">SUM(I66:I68)</f>
        <v>6649095.3320525605</v>
      </c>
      <c r="J69" s="62">
        <f t="shared" ref="J69" si="26">SUM(J66:J68)</f>
        <v>50357.188527120001</v>
      </c>
      <c r="K69" s="62">
        <f t="shared" ref="K69" si="27">SUM(K66:K68)</f>
        <v>5869225</v>
      </c>
      <c r="L69" s="62">
        <f>SUM(L66:L68)</f>
        <v>106027457.53479181</v>
      </c>
    </row>
    <row r="72" spans="1:12" x14ac:dyDescent="0.15">
      <c r="B72" s="88" t="s">
        <v>45</v>
      </c>
      <c r="C72" s="84" t="s">
        <v>72</v>
      </c>
      <c r="D72" s="84" t="s">
        <v>64</v>
      </c>
      <c r="E72" s="84" t="s">
        <v>71</v>
      </c>
      <c r="F72" s="84" t="s">
        <v>65</v>
      </c>
      <c r="G72" s="84" t="s">
        <v>66</v>
      </c>
      <c r="H72" s="84" t="s">
        <v>67</v>
      </c>
      <c r="I72" s="84" t="s">
        <v>68</v>
      </c>
      <c r="J72" s="84" t="s">
        <v>69</v>
      </c>
      <c r="K72" s="84" t="s">
        <v>70</v>
      </c>
      <c r="L72" s="88" t="s">
        <v>7</v>
      </c>
    </row>
    <row r="73" spans="1:12" x14ac:dyDescent="0.15">
      <c r="B73" s="88"/>
      <c r="C73" s="84"/>
      <c r="D73" s="84"/>
      <c r="E73" s="84"/>
      <c r="F73" s="84"/>
      <c r="G73" s="84"/>
      <c r="H73" s="84"/>
      <c r="I73" s="84"/>
      <c r="J73" s="84"/>
      <c r="K73" s="84"/>
      <c r="L73" s="88"/>
    </row>
    <row r="74" spans="1:12" x14ac:dyDescent="0.15">
      <c r="B74" s="88"/>
      <c r="C74" s="84"/>
      <c r="D74" s="84"/>
      <c r="E74" s="84"/>
      <c r="F74" s="84"/>
      <c r="G74" s="84"/>
      <c r="H74" s="84"/>
      <c r="I74" s="84"/>
      <c r="J74" s="84"/>
      <c r="K74" s="84"/>
      <c r="L74" s="88"/>
    </row>
    <row r="75" spans="1:12" x14ac:dyDescent="0.15">
      <c r="B75" s="88"/>
      <c r="C75" s="84"/>
      <c r="D75" s="84"/>
      <c r="E75" s="84"/>
      <c r="F75" s="84"/>
      <c r="G75" s="84"/>
      <c r="H75" s="84"/>
      <c r="I75" s="84"/>
      <c r="J75" s="84"/>
      <c r="K75" s="84"/>
      <c r="L75" s="88"/>
    </row>
    <row r="76" spans="1:12" x14ac:dyDescent="0.15">
      <c r="B76" s="88"/>
      <c r="C76" s="84"/>
      <c r="D76" s="84"/>
      <c r="E76" s="84"/>
      <c r="F76" s="84"/>
      <c r="G76" s="84"/>
      <c r="H76" s="84"/>
      <c r="I76" s="84"/>
      <c r="J76" s="84"/>
      <c r="K76" s="84"/>
      <c r="L76" s="88"/>
    </row>
    <row r="77" spans="1:12" x14ac:dyDescent="0.15">
      <c r="B77" s="88"/>
      <c r="C77" s="84"/>
      <c r="D77" s="84"/>
      <c r="E77" s="84"/>
      <c r="F77" s="84"/>
      <c r="G77" s="84"/>
      <c r="H77" s="84"/>
      <c r="I77" s="84"/>
      <c r="J77" s="84"/>
      <c r="K77" s="84"/>
      <c r="L77" s="88"/>
    </row>
    <row r="78" spans="1:12" x14ac:dyDescent="0.15">
      <c r="B78" s="58" t="s">
        <v>60</v>
      </c>
      <c r="C78" s="59">
        <v>5295744</v>
      </c>
      <c r="D78" s="59">
        <v>1760583</v>
      </c>
      <c r="E78" s="60">
        <v>0</v>
      </c>
      <c r="F78" s="60">
        <v>0</v>
      </c>
      <c r="G78" s="59">
        <v>434580</v>
      </c>
      <c r="H78" s="59">
        <v>924174</v>
      </c>
      <c r="I78" s="59">
        <v>135788.93466222601</v>
      </c>
      <c r="J78" s="60">
        <v>0</v>
      </c>
      <c r="K78" s="59">
        <v>1557235</v>
      </c>
      <c r="L78" s="59">
        <f>SUM(C78:K78)</f>
        <v>10108104.934662227</v>
      </c>
    </row>
    <row r="79" spans="1:12" x14ac:dyDescent="0.15">
      <c r="B79" s="58" t="s">
        <v>61</v>
      </c>
      <c r="C79" s="59">
        <v>6990597.8541919515</v>
      </c>
      <c r="D79" s="59">
        <v>2201820.4443708002</v>
      </c>
      <c r="E79" s="60">
        <v>0</v>
      </c>
      <c r="F79" s="60">
        <v>0</v>
      </c>
      <c r="G79" s="59">
        <v>250758.35050875842</v>
      </c>
      <c r="H79" s="59">
        <v>293808.39872852003</v>
      </c>
      <c r="I79" s="59">
        <v>129534.011098488</v>
      </c>
      <c r="J79" s="60">
        <v>0</v>
      </c>
      <c r="K79" s="59">
        <v>0</v>
      </c>
      <c r="L79" s="59">
        <f t="shared" ref="L79:L80" si="28">SUM(C79:K79)</f>
        <v>9866519.0588985179</v>
      </c>
    </row>
    <row r="80" spans="1:12" x14ac:dyDescent="0.15">
      <c r="B80" s="58" t="s">
        <v>62</v>
      </c>
      <c r="C80" s="59">
        <v>7005644.4741649516</v>
      </c>
      <c r="D80" s="59">
        <v>2159896.5609712</v>
      </c>
      <c r="E80" s="60">
        <v>0</v>
      </c>
      <c r="F80" s="59">
        <v>0</v>
      </c>
      <c r="G80" s="59">
        <v>251076.78701385282</v>
      </c>
      <c r="H80" s="59">
        <v>293808.39872852003</v>
      </c>
      <c r="I80" s="59">
        <v>138210</v>
      </c>
      <c r="J80" s="60">
        <v>0</v>
      </c>
      <c r="K80" s="59">
        <v>1711395</v>
      </c>
      <c r="L80" s="59">
        <f t="shared" si="28"/>
        <v>11560031.220878525</v>
      </c>
    </row>
    <row r="81" spans="2:12" x14ac:dyDescent="0.15">
      <c r="B81" s="61" t="s">
        <v>63</v>
      </c>
      <c r="C81" s="62">
        <f>SUM(C78:C80)</f>
        <v>19291986.328356903</v>
      </c>
      <c r="D81" s="62">
        <f t="shared" ref="D81" si="29">SUM(D78:D80)</f>
        <v>6122300.0053420002</v>
      </c>
      <c r="E81" s="62">
        <f t="shared" ref="E81" si="30">SUM(E78:E80)</f>
        <v>0</v>
      </c>
      <c r="F81" s="62">
        <f t="shared" ref="F81" si="31">SUM(F78:F80)</f>
        <v>0</v>
      </c>
      <c r="G81" s="62">
        <f t="shared" ref="G81" si="32">SUM(G78:G80)</f>
        <v>936415.1375226113</v>
      </c>
      <c r="H81" s="62">
        <f t="shared" ref="H81" si="33">SUM(H78:H80)</f>
        <v>1511790.7974570403</v>
      </c>
      <c r="I81" s="62">
        <f t="shared" ref="I81" si="34">SUM(I78:I80)</f>
        <v>403532.94576071401</v>
      </c>
      <c r="J81" s="62">
        <f t="shared" ref="J81" si="35">SUM(J78:J80)</f>
        <v>0</v>
      </c>
      <c r="K81" s="62">
        <f t="shared" ref="K81" si="36">SUM(K78:K80)</f>
        <v>3268630</v>
      </c>
      <c r="L81" s="62">
        <f>SUM(L78:L80)</f>
        <v>31534655.214439273</v>
      </c>
    </row>
    <row r="82" spans="2:12" s="67" customFormat="1" x14ac:dyDescent="0.15"/>
    <row r="83" spans="2:12" s="67" customFormat="1" x14ac:dyDescent="0.15"/>
    <row r="84" spans="2:12" s="67" customFormat="1" x14ac:dyDescent="0.15"/>
    <row r="85" spans="2:12" s="67" customFormat="1" x14ac:dyDescent="0.15"/>
    <row r="86" spans="2:12" s="67" customFormat="1" x14ac:dyDescent="0.15"/>
    <row r="87" spans="2:12" s="67" customFormat="1" x14ac:dyDescent="0.15"/>
    <row r="88" spans="2:12" s="67" customFormat="1" x14ac:dyDescent="0.15"/>
    <row r="89" spans="2:12" s="67" customFormat="1" x14ac:dyDescent="0.15"/>
    <row r="90" spans="2:12" s="67" customFormat="1" x14ac:dyDescent="0.15"/>
    <row r="91" spans="2:12" s="67" customFormat="1" x14ac:dyDescent="0.15"/>
    <row r="92" spans="2:12" s="67" customFormat="1" x14ac:dyDescent="0.15"/>
    <row r="93" spans="2:12" s="67" customFormat="1" x14ac:dyDescent="0.15"/>
    <row r="94" spans="2:12" s="67" customFormat="1" x14ac:dyDescent="0.15"/>
    <row r="95" spans="2:12" s="67" customFormat="1" x14ac:dyDescent="0.15"/>
    <row r="96" spans="2:12" s="67" customFormat="1" x14ac:dyDescent="0.15"/>
    <row r="97" s="67" customFormat="1" x14ac:dyDescent="0.15"/>
    <row r="98" s="67" customFormat="1" x14ac:dyDescent="0.15"/>
    <row r="99" s="67" customFormat="1" x14ac:dyDescent="0.15"/>
    <row r="100" s="67" customFormat="1" x14ac:dyDescent="0.15"/>
    <row r="101" s="67" customFormat="1" x14ac:dyDescent="0.15"/>
    <row r="102" s="67" customFormat="1" x14ac:dyDescent="0.15"/>
    <row r="103" s="67" customFormat="1" x14ac:dyDescent="0.15"/>
    <row r="104" s="67" customFormat="1" x14ac:dyDescent="0.15"/>
    <row r="105" s="67" customFormat="1" x14ac:dyDescent="0.15"/>
    <row r="106" s="67" customFormat="1" x14ac:dyDescent="0.15"/>
    <row r="107" s="67" customFormat="1" x14ac:dyDescent="0.15"/>
    <row r="108" s="67" customFormat="1" x14ac:dyDescent="0.15"/>
    <row r="109" s="67" customFormat="1" x14ac:dyDescent="0.15"/>
    <row r="110" s="67" customFormat="1" x14ac:dyDescent="0.15"/>
    <row r="111" s="67" customFormat="1" x14ac:dyDescent="0.15"/>
    <row r="112" s="67" customFormat="1" x14ac:dyDescent="0.15"/>
    <row r="113" s="67" customFormat="1" x14ac:dyDescent="0.15"/>
    <row r="114" s="67" customFormat="1" x14ac:dyDescent="0.15"/>
    <row r="115" s="67" customFormat="1" x14ac:dyDescent="0.15"/>
    <row r="116" s="67" customFormat="1" x14ac:dyDescent="0.15"/>
    <row r="117" s="67" customFormat="1" x14ac:dyDescent="0.15"/>
    <row r="118" s="67" customFormat="1" x14ac:dyDescent="0.15"/>
    <row r="119" s="67" customFormat="1" x14ac:dyDescent="0.15"/>
    <row r="120" s="67" customFormat="1" x14ac:dyDescent="0.15"/>
    <row r="121" s="67" customFormat="1" x14ac:dyDescent="0.15"/>
    <row r="122" s="67" customFormat="1" x14ac:dyDescent="0.15"/>
    <row r="123" s="67" customFormat="1" x14ac:dyDescent="0.15"/>
    <row r="124" s="67" customFormat="1" x14ac:dyDescent="0.15"/>
    <row r="125" s="67" customFormat="1" x14ac:dyDescent="0.15"/>
    <row r="126" s="67" customFormat="1" x14ac:dyDescent="0.15"/>
    <row r="127" s="67" customFormat="1" x14ac:dyDescent="0.15"/>
    <row r="128" s="67" customFormat="1" x14ac:dyDescent="0.15"/>
    <row r="129" s="67" customFormat="1" x14ac:dyDescent="0.15"/>
    <row r="130" s="67" customFormat="1" x14ac:dyDescent="0.15"/>
    <row r="131" s="67" customFormat="1" x14ac:dyDescent="0.15"/>
    <row r="132" s="67" customFormat="1" x14ac:dyDescent="0.15"/>
    <row r="133" s="67" customFormat="1" x14ac:dyDescent="0.15"/>
    <row r="134" s="67" customFormat="1" x14ac:dyDescent="0.15"/>
    <row r="135" s="67" customFormat="1" x14ac:dyDescent="0.15"/>
    <row r="136" s="67" customFormat="1" x14ac:dyDescent="0.15"/>
    <row r="137" s="67" customFormat="1" x14ac:dyDescent="0.15"/>
    <row r="138" s="67" customFormat="1" x14ac:dyDescent="0.15"/>
    <row r="139" s="67" customFormat="1" x14ac:dyDescent="0.15"/>
    <row r="140" s="67" customFormat="1" x14ac:dyDescent="0.15"/>
    <row r="141" s="67" customFormat="1" x14ac:dyDescent="0.15"/>
    <row r="142" s="67" customFormat="1" x14ac:dyDescent="0.15"/>
    <row r="143" s="67" customFormat="1" x14ac:dyDescent="0.15"/>
    <row r="144" s="67" customFormat="1" x14ac:dyDescent="0.15"/>
    <row r="145" s="67" customFormat="1" x14ac:dyDescent="0.15"/>
    <row r="146" s="67" customFormat="1" x14ac:dyDescent="0.15"/>
    <row r="147" s="67" customFormat="1" x14ac:dyDescent="0.15"/>
    <row r="148" s="67" customFormat="1" x14ac:dyDescent="0.15"/>
    <row r="149" s="67" customFormat="1" x14ac:dyDescent="0.15"/>
    <row r="150" s="67" customFormat="1" x14ac:dyDescent="0.15"/>
    <row r="151" s="67" customFormat="1" x14ac:dyDescent="0.15"/>
  </sheetData>
  <mergeCells count="66">
    <mergeCell ref="B9:B14"/>
    <mergeCell ref="K9:K14"/>
    <mergeCell ref="L9:L14"/>
    <mergeCell ref="B24:B29"/>
    <mergeCell ref="K24:K29"/>
    <mergeCell ref="L24:L29"/>
    <mergeCell ref="C9:C14"/>
    <mergeCell ref="D9:D14"/>
    <mergeCell ref="E9:E14"/>
    <mergeCell ref="F9:F14"/>
    <mergeCell ref="G9:G14"/>
    <mergeCell ref="H9:H14"/>
    <mergeCell ref="I9:I14"/>
    <mergeCell ref="J9:J14"/>
    <mergeCell ref="C24:C29"/>
    <mergeCell ref="D24:D29"/>
    <mergeCell ref="B60:B65"/>
    <mergeCell ref="K60:K65"/>
    <mergeCell ref="L60:L65"/>
    <mergeCell ref="B72:B77"/>
    <mergeCell ref="K72:K77"/>
    <mergeCell ref="L72:L77"/>
    <mergeCell ref="C60:C65"/>
    <mergeCell ref="D60:D65"/>
    <mergeCell ref="E60:E65"/>
    <mergeCell ref="F60:F65"/>
    <mergeCell ref="G60:G65"/>
    <mergeCell ref="H60:H65"/>
    <mergeCell ref="I60:I65"/>
    <mergeCell ref="J60:J65"/>
    <mergeCell ref="C72:C77"/>
    <mergeCell ref="D72:D77"/>
    <mergeCell ref="B36:B41"/>
    <mergeCell ref="K36:K41"/>
    <mergeCell ref="L36:L41"/>
    <mergeCell ref="B48:B53"/>
    <mergeCell ref="K48:K53"/>
    <mergeCell ref="L48:L53"/>
    <mergeCell ref="C48:C53"/>
    <mergeCell ref="D48:D53"/>
    <mergeCell ref="E48:E53"/>
    <mergeCell ref="F48:F53"/>
    <mergeCell ref="G48:G53"/>
    <mergeCell ref="H48:H53"/>
    <mergeCell ref="I48:I53"/>
    <mergeCell ref="J48:J53"/>
    <mergeCell ref="J24:J29"/>
    <mergeCell ref="C36:C41"/>
    <mergeCell ref="D36:D41"/>
    <mergeCell ref="E36:E41"/>
    <mergeCell ref="F36:F41"/>
    <mergeCell ref="G36:G41"/>
    <mergeCell ref="H36:H41"/>
    <mergeCell ref="I36:I41"/>
    <mergeCell ref="J36:J41"/>
    <mergeCell ref="E24:E29"/>
    <mergeCell ref="F24:F29"/>
    <mergeCell ref="G24:G29"/>
    <mergeCell ref="H24:H29"/>
    <mergeCell ref="I24:I29"/>
    <mergeCell ref="J72:J77"/>
    <mergeCell ref="E72:E77"/>
    <mergeCell ref="F72:F77"/>
    <mergeCell ref="G72:G77"/>
    <mergeCell ref="H72:H77"/>
    <mergeCell ref="I72:I77"/>
  </mergeCells>
  <pageMargins left="0.31496062992125984" right="0.23622047244094491" top="0.51181102362204722" bottom="0.39370078740157483" header="0.31496062992125984" footer="0.31496062992125984"/>
  <pageSetup scale="75" orientation="portrait" r:id="rId1"/>
  <drawing r:id="rId2"/>
  <legacyDrawing r:id="rId3"/>
  <oleObjects>
    <mc:AlternateContent xmlns:mc="http://schemas.openxmlformats.org/markup-compatibility/2006">
      <mc:Choice Requires="x14">
        <oleObject progId="MSDraw" shapeId="3073" r:id="rId4">
          <objectPr defaultSize="0" autoPict="0" r:id="rId5">
            <anchor moveWithCells="1" sizeWithCells="1">
              <from>
                <xdr:col>1</xdr:col>
                <xdr:colOff>47625</xdr:colOff>
                <xdr:row>0</xdr:row>
                <xdr:rowOff>47625</xdr:rowOff>
              </from>
              <to>
                <xdr:col>2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MSDraw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4147-0E57-42C0-A423-8305B8DB0DA7}">
  <sheetPr>
    <pageSetUpPr fitToPage="1"/>
  </sheetPr>
  <dimension ref="A9:L35"/>
  <sheetViews>
    <sheetView topLeftCell="A34" workbookViewId="0">
      <selection activeCell="A9" sqref="A9:C9"/>
    </sheetView>
  </sheetViews>
  <sheetFormatPr baseColWidth="10" defaultRowHeight="15" x14ac:dyDescent="0.25"/>
  <cols>
    <col min="2" max="2" width="15.85546875" bestFit="1" customWidth="1"/>
    <col min="12" max="12" width="13" customWidth="1"/>
  </cols>
  <sheetData>
    <row r="9" spans="1:12" ht="15.75" x14ac:dyDescent="0.25">
      <c r="A9" s="89" t="s">
        <v>59</v>
      </c>
      <c r="B9" s="89"/>
      <c r="C9" s="89"/>
    </row>
    <row r="11" spans="1:12" ht="15.75" thickBot="1" x14ac:dyDescent="0.3"/>
    <row r="12" spans="1:12" x14ac:dyDescent="0.25">
      <c r="B12" s="90" t="s">
        <v>44</v>
      </c>
      <c r="C12" s="33"/>
      <c r="D12" s="30"/>
      <c r="E12" s="31"/>
      <c r="F12" s="32" t="s">
        <v>3</v>
      </c>
      <c r="G12" s="33" t="s">
        <v>3</v>
      </c>
      <c r="H12" s="31"/>
      <c r="I12" s="32" t="s">
        <v>57</v>
      </c>
      <c r="J12" s="32" t="s">
        <v>5</v>
      </c>
      <c r="K12" s="90" t="s">
        <v>6</v>
      </c>
      <c r="L12" s="90" t="s">
        <v>7</v>
      </c>
    </row>
    <row r="13" spans="1:12" x14ac:dyDescent="0.25">
      <c r="B13" s="91"/>
      <c r="C13" s="29" t="s">
        <v>8</v>
      </c>
      <c r="D13" s="34" t="s">
        <v>9</v>
      </c>
      <c r="E13" s="35" t="s">
        <v>10</v>
      </c>
      <c r="F13" s="36" t="s">
        <v>11</v>
      </c>
      <c r="G13" s="29" t="s">
        <v>12</v>
      </c>
      <c r="H13" s="35" t="s">
        <v>5</v>
      </c>
      <c r="I13" s="36" t="s">
        <v>13</v>
      </c>
      <c r="J13" s="36" t="s">
        <v>14</v>
      </c>
      <c r="K13" s="91"/>
      <c r="L13" s="91"/>
    </row>
    <row r="14" spans="1:12" x14ac:dyDescent="0.25">
      <c r="B14" s="91"/>
      <c r="C14" s="29" t="s">
        <v>15</v>
      </c>
      <c r="D14" s="34" t="s">
        <v>16</v>
      </c>
      <c r="E14" s="35" t="s">
        <v>11</v>
      </c>
      <c r="F14" s="36" t="s">
        <v>17</v>
      </c>
      <c r="G14" s="29" t="s">
        <v>18</v>
      </c>
      <c r="H14" s="35" t="s">
        <v>19</v>
      </c>
      <c r="I14" s="36" t="s">
        <v>20</v>
      </c>
      <c r="J14" s="36" t="s">
        <v>21</v>
      </c>
      <c r="K14" s="91"/>
      <c r="L14" s="91"/>
    </row>
    <row r="15" spans="1:12" x14ac:dyDescent="0.25">
      <c r="B15" s="91"/>
      <c r="C15" s="29" t="s">
        <v>22</v>
      </c>
      <c r="D15" s="34" t="s">
        <v>23</v>
      </c>
      <c r="E15" s="35" t="s">
        <v>24</v>
      </c>
      <c r="F15" s="36" t="s">
        <v>25</v>
      </c>
      <c r="G15" s="29" t="s">
        <v>26</v>
      </c>
      <c r="H15" s="35" t="s">
        <v>27</v>
      </c>
      <c r="I15" s="36" t="s">
        <v>28</v>
      </c>
      <c r="J15" s="36" t="s">
        <v>11</v>
      </c>
      <c r="K15" s="91"/>
      <c r="L15" s="91"/>
    </row>
    <row r="16" spans="1:12" x14ac:dyDescent="0.25">
      <c r="B16" s="91"/>
      <c r="C16" s="27"/>
      <c r="D16" s="34"/>
      <c r="E16" s="35" t="s">
        <v>29</v>
      </c>
      <c r="F16" s="36" t="s">
        <v>30</v>
      </c>
      <c r="G16" s="29" t="s">
        <v>31</v>
      </c>
      <c r="H16" s="35" t="s">
        <v>32</v>
      </c>
      <c r="I16" s="36" t="s">
        <v>33</v>
      </c>
      <c r="J16" s="36" t="s">
        <v>24</v>
      </c>
      <c r="K16" s="91"/>
      <c r="L16" s="91"/>
    </row>
    <row r="17" spans="2:12" ht="15.75" thickBot="1" x14ac:dyDescent="0.3">
      <c r="B17" s="92"/>
      <c r="C17" s="47"/>
      <c r="D17" s="38"/>
      <c r="E17" s="45"/>
      <c r="F17" s="40"/>
      <c r="G17" s="47"/>
      <c r="H17" s="45"/>
      <c r="I17" s="40" t="s">
        <v>34</v>
      </c>
      <c r="J17" s="40" t="s">
        <v>29</v>
      </c>
      <c r="K17" s="92"/>
      <c r="L17" s="91"/>
    </row>
    <row r="18" spans="2:12" ht="15.75" thickBot="1" x14ac:dyDescent="0.3">
      <c r="B18" s="41" t="s">
        <v>54</v>
      </c>
      <c r="C18" s="42">
        <v>26974199</v>
      </c>
      <c r="D18" s="42">
        <v>5138220</v>
      </c>
      <c r="E18" s="42">
        <v>57291</v>
      </c>
      <c r="F18" s="42">
        <v>4599</v>
      </c>
      <c r="G18" s="42">
        <v>726329</v>
      </c>
      <c r="H18" s="42">
        <v>2146331</v>
      </c>
      <c r="I18" s="42">
        <v>1783181</v>
      </c>
      <c r="J18" s="42">
        <v>16786</v>
      </c>
      <c r="K18" s="55">
        <v>62799380</v>
      </c>
      <c r="L18" s="56">
        <v>99646317</v>
      </c>
    </row>
    <row r="19" spans="2:12" ht="15.75" thickBot="1" x14ac:dyDescent="0.3">
      <c r="B19" s="41" t="s">
        <v>55</v>
      </c>
      <c r="C19" s="42">
        <v>29075423</v>
      </c>
      <c r="D19" s="42">
        <v>5442067</v>
      </c>
      <c r="E19" s="42">
        <v>57868</v>
      </c>
      <c r="F19" s="42">
        <v>5995</v>
      </c>
      <c r="G19" s="42">
        <v>926050</v>
      </c>
      <c r="H19" s="42">
        <v>669685</v>
      </c>
      <c r="I19" s="42">
        <v>1888288</v>
      </c>
      <c r="J19" s="42">
        <v>16786</v>
      </c>
      <c r="K19" s="51">
        <v>12033096</v>
      </c>
      <c r="L19" s="44">
        <v>50115257</v>
      </c>
    </row>
    <row r="20" spans="2:12" ht="15.75" thickBot="1" x14ac:dyDescent="0.3">
      <c r="B20" s="41" t="s">
        <v>56</v>
      </c>
      <c r="C20" s="42">
        <v>24694694</v>
      </c>
      <c r="D20" s="42">
        <v>4799486</v>
      </c>
      <c r="E20" s="42">
        <v>38207</v>
      </c>
      <c r="F20" s="42">
        <v>3216</v>
      </c>
      <c r="G20" s="42">
        <v>652331</v>
      </c>
      <c r="H20" s="42">
        <v>669685</v>
      </c>
      <c r="I20" s="42">
        <v>2239040</v>
      </c>
      <c r="J20" s="42">
        <v>16786</v>
      </c>
      <c r="K20" s="51">
        <v>26029639</v>
      </c>
      <c r="L20" s="44">
        <v>59143084</v>
      </c>
    </row>
    <row r="21" spans="2:12" ht="15.75" thickBot="1" x14ac:dyDescent="0.3">
      <c r="B21" s="39" t="s">
        <v>58</v>
      </c>
      <c r="C21" s="46">
        <v>80744316</v>
      </c>
      <c r="D21" s="46">
        <v>15379773</v>
      </c>
      <c r="E21" s="46">
        <v>153366</v>
      </c>
      <c r="F21" s="46">
        <v>13810</v>
      </c>
      <c r="G21" s="46">
        <v>2304710</v>
      </c>
      <c r="H21" s="46">
        <v>3485702</v>
      </c>
      <c r="I21" s="46">
        <v>5910510</v>
      </c>
      <c r="J21" s="46">
        <v>50357</v>
      </c>
      <c r="K21" s="52">
        <v>100862115</v>
      </c>
      <c r="L21" s="57">
        <v>208904658</v>
      </c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53"/>
    </row>
    <row r="23" spans="2:12" ht="15.75" thickBot="1" x14ac:dyDescent="0.3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54"/>
    </row>
    <row r="24" spans="2:12" x14ac:dyDescent="0.25">
      <c r="B24" s="90" t="s">
        <v>45</v>
      </c>
      <c r="C24" s="33"/>
      <c r="D24" s="30"/>
      <c r="E24" s="31"/>
      <c r="F24" s="32" t="s">
        <v>3</v>
      </c>
      <c r="G24" s="33" t="s">
        <v>3</v>
      </c>
      <c r="H24" s="31"/>
      <c r="I24" s="32" t="s">
        <v>57</v>
      </c>
      <c r="J24" s="32" t="s">
        <v>5</v>
      </c>
      <c r="K24" s="90" t="s">
        <v>6</v>
      </c>
      <c r="L24" s="90" t="s">
        <v>7</v>
      </c>
    </row>
    <row r="25" spans="2:12" x14ac:dyDescent="0.25">
      <c r="B25" s="91"/>
      <c r="C25" s="29" t="s">
        <v>8</v>
      </c>
      <c r="D25" s="34" t="s">
        <v>9</v>
      </c>
      <c r="E25" s="35" t="s">
        <v>10</v>
      </c>
      <c r="F25" s="36" t="s">
        <v>11</v>
      </c>
      <c r="G25" s="29" t="s">
        <v>12</v>
      </c>
      <c r="H25" s="35" t="s">
        <v>5</v>
      </c>
      <c r="I25" s="36" t="s">
        <v>13</v>
      </c>
      <c r="J25" s="36" t="s">
        <v>14</v>
      </c>
      <c r="K25" s="91"/>
      <c r="L25" s="91"/>
    </row>
    <row r="26" spans="2:12" x14ac:dyDescent="0.25">
      <c r="B26" s="91"/>
      <c r="C26" s="29" t="s">
        <v>15</v>
      </c>
      <c r="D26" s="34" t="s">
        <v>16</v>
      </c>
      <c r="E26" s="35" t="s">
        <v>11</v>
      </c>
      <c r="F26" s="36" t="s">
        <v>17</v>
      </c>
      <c r="G26" s="29" t="s">
        <v>18</v>
      </c>
      <c r="H26" s="35" t="s">
        <v>19</v>
      </c>
      <c r="I26" s="36" t="s">
        <v>20</v>
      </c>
      <c r="J26" s="36" t="s">
        <v>21</v>
      </c>
      <c r="K26" s="91"/>
      <c r="L26" s="91"/>
    </row>
    <row r="27" spans="2:12" x14ac:dyDescent="0.25">
      <c r="B27" s="91"/>
      <c r="C27" s="29" t="s">
        <v>22</v>
      </c>
      <c r="D27" s="34" t="s">
        <v>23</v>
      </c>
      <c r="E27" s="35" t="s">
        <v>24</v>
      </c>
      <c r="F27" s="36" t="s">
        <v>25</v>
      </c>
      <c r="G27" s="29" t="s">
        <v>26</v>
      </c>
      <c r="H27" s="35" t="s">
        <v>27</v>
      </c>
      <c r="I27" s="36" t="s">
        <v>28</v>
      </c>
      <c r="J27" s="36" t="s">
        <v>11</v>
      </c>
      <c r="K27" s="91"/>
      <c r="L27" s="91"/>
    </row>
    <row r="28" spans="2:12" x14ac:dyDescent="0.25">
      <c r="B28" s="91"/>
      <c r="C28" s="29"/>
      <c r="D28" s="34"/>
      <c r="E28" s="35" t="s">
        <v>29</v>
      </c>
      <c r="F28" s="36" t="s">
        <v>30</v>
      </c>
      <c r="G28" s="29" t="s">
        <v>31</v>
      </c>
      <c r="H28" s="35" t="s">
        <v>32</v>
      </c>
      <c r="I28" s="36" t="s">
        <v>33</v>
      </c>
      <c r="J28" s="36" t="s">
        <v>24</v>
      </c>
      <c r="K28" s="91"/>
      <c r="L28" s="91"/>
    </row>
    <row r="29" spans="2:12" ht="15.75" thickBot="1" x14ac:dyDescent="0.3">
      <c r="B29" s="92"/>
      <c r="C29" s="47"/>
      <c r="D29" s="38"/>
      <c r="E29" s="45"/>
      <c r="F29" s="40"/>
      <c r="G29" s="47"/>
      <c r="H29" s="45"/>
      <c r="I29" s="40" t="s">
        <v>34</v>
      </c>
      <c r="J29" s="40" t="s">
        <v>29</v>
      </c>
      <c r="K29" s="92"/>
      <c r="L29" s="92"/>
    </row>
    <row r="30" spans="2:12" ht="15.75" thickBot="1" x14ac:dyDescent="0.3">
      <c r="B30" s="41" t="s">
        <v>54</v>
      </c>
      <c r="C30" s="42">
        <v>7191817</v>
      </c>
      <c r="D30" s="42">
        <v>2254272</v>
      </c>
      <c r="E30" s="43">
        <v>0</v>
      </c>
      <c r="F30" s="43">
        <v>691</v>
      </c>
      <c r="G30" s="42">
        <v>193653</v>
      </c>
      <c r="H30" s="42">
        <v>941652</v>
      </c>
      <c r="I30" s="42">
        <v>108221</v>
      </c>
      <c r="J30" s="43">
        <v>0</v>
      </c>
      <c r="K30" s="55">
        <v>0</v>
      </c>
      <c r="L30" s="56">
        <v>10690306</v>
      </c>
    </row>
    <row r="31" spans="2:12" ht="15.75" thickBot="1" x14ac:dyDescent="0.3">
      <c r="B31" s="41" t="s">
        <v>55</v>
      </c>
      <c r="C31" s="42">
        <v>7752042</v>
      </c>
      <c r="D31" s="42">
        <v>2387577</v>
      </c>
      <c r="E31" s="43">
        <v>0</v>
      </c>
      <c r="F31" s="43">
        <v>562</v>
      </c>
      <c r="G31" s="42">
        <v>246902</v>
      </c>
      <c r="H31" s="42">
        <v>293808</v>
      </c>
      <c r="I31" s="42">
        <v>114600</v>
      </c>
      <c r="J31" s="43">
        <v>0</v>
      </c>
      <c r="K31" s="51">
        <v>1459053</v>
      </c>
      <c r="L31" s="44">
        <v>12254545</v>
      </c>
    </row>
    <row r="32" spans="2:12" ht="15.75" thickBot="1" x14ac:dyDescent="0.3">
      <c r="B32" s="41" t="s">
        <v>56</v>
      </c>
      <c r="C32" s="42">
        <v>6584060</v>
      </c>
      <c r="D32" s="42">
        <v>2105660</v>
      </c>
      <c r="E32" s="43">
        <v>0</v>
      </c>
      <c r="F32" s="42">
        <v>1668</v>
      </c>
      <c r="G32" s="42">
        <v>173923</v>
      </c>
      <c r="H32" s="42">
        <v>293808</v>
      </c>
      <c r="I32" s="42">
        <v>135887</v>
      </c>
      <c r="J32" s="43">
        <v>0</v>
      </c>
      <c r="K32" s="51">
        <v>0</v>
      </c>
      <c r="L32" s="44">
        <v>9295008</v>
      </c>
    </row>
    <row r="33" spans="2:12" ht="15.75" thickBot="1" x14ac:dyDescent="0.3">
      <c r="B33" s="39" t="s">
        <v>58</v>
      </c>
      <c r="C33" s="46">
        <v>21527920</v>
      </c>
      <c r="D33" s="46">
        <v>6747509</v>
      </c>
      <c r="E33" s="48">
        <v>0</v>
      </c>
      <c r="F33" s="46">
        <v>2921</v>
      </c>
      <c r="G33" s="46">
        <v>614478</v>
      </c>
      <c r="H33" s="46">
        <v>1529269</v>
      </c>
      <c r="I33" s="46">
        <v>358709</v>
      </c>
      <c r="J33" s="48">
        <v>0</v>
      </c>
      <c r="K33" s="52">
        <v>1459053</v>
      </c>
      <c r="L33" s="57">
        <v>32239859</v>
      </c>
    </row>
    <row r="34" spans="2:12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2" ht="15.75" x14ac:dyDescent="0.25">
      <c r="B35" s="50"/>
    </row>
  </sheetData>
  <mergeCells count="7">
    <mergeCell ref="A9:C9"/>
    <mergeCell ref="B12:B17"/>
    <mergeCell ref="L24:L29"/>
    <mergeCell ref="K24:K29"/>
    <mergeCell ref="K12:K17"/>
    <mergeCell ref="L12:L17"/>
    <mergeCell ref="B24:B29"/>
  </mergeCells>
  <pageMargins left="0.31496062992125984" right="0.44" top="0.74803149606299213" bottom="0.74803149606299213" header="0.31496062992125984" footer="0.31496062992125984"/>
  <pageSetup scale="68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Draw" shapeId="4097" r:id="rId4">
          <objectPr defaultSize="0" autoPict="0" r:id="rId5">
            <anchor moveWithCells="1" sizeWithCells="1">
              <from>
                <xdr:col>0</xdr:col>
                <xdr:colOff>638175</xdr:colOff>
                <xdr:row>0</xdr:row>
                <xdr:rowOff>133350</xdr:rowOff>
              </from>
              <to>
                <xdr:col>2</xdr:col>
                <xdr:colOff>152400</xdr:colOff>
                <xdr:row>7</xdr:row>
                <xdr:rowOff>9525</xdr:rowOff>
              </to>
            </anchor>
          </objectPr>
        </oleObject>
      </mc:Choice>
      <mc:Fallback>
        <oleObject progId="MSDraw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83"/>
  <sheetViews>
    <sheetView showGridLines="0" tabSelected="1" view="pageBreakPreview" topLeftCell="A6" zoomScale="85" zoomScaleNormal="85" zoomScaleSheetLayoutView="85" workbookViewId="0">
      <selection activeCell="H10" sqref="H10:H11"/>
    </sheetView>
  </sheetViews>
  <sheetFormatPr baseColWidth="10" defaultColWidth="11.42578125" defaultRowHeight="15" x14ac:dyDescent="0.25"/>
  <cols>
    <col min="1" max="1" width="22.7109375" style="103" bestFit="1" customWidth="1"/>
    <col min="2" max="2" width="19.85546875" style="103" bestFit="1" customWidth="1"/>
    <col min="3" max="3" width="19.85546875" style="103" customWidth="1"/>
    <col min="4" max="4" width="14" style="103" bestFit="1" customWidth="1"/>
    <col min="5" max="5" width="18.28515625" style="103" bestFit="1" customWidth="1"/>
    <col min="6" max="6" width="15.5703125" style="103" bestFit="1" customWidth="1"/>
    <col min="7" max="7" width="13.85546875" style="103" bestFit="1" customWidth="1"/>
    <col min="8" max="9" width="16.28515625" style="103" bestFit="1" customWidth="1"/>
    <col min="10" max="10" width="22" style="103" bestFit="1" customWidth="1"/>
    <col min="11" max="11" width="17.42578125" style="103" bestFit="1" customWidth="1"/>
    <col min="12" max="12" width="17.7109375" style="103" bestFit="1" customWidth="1"/>
    <col min="13" max="13" width="15.42578125" style="103" customWidth="1"/>
    <col min="14" max="14" width="16.42578125" style="103" customWidth="1"/>
    <col min="15" max="15" width="13.140625" style="103" bestFit="1" customWidth="1"/>
    <col min="16" max="17" width="14.7109375" style="103" bestFit="1" customWidth="1"/>
    <col min="18" max="18" width="12.7109375" style="103" bestFit="1" customWidth="1"/>
    <col min="19" max="19" width="10.42578125" style="103" bestFit="1" customWidth="1"/>
    <col min="20" max="20" width="12.85546875" style="103" bestFit="1" customWidth="1"/>
    <col min="21" max="22" width="12.7109375" style="103" bestFit="1" customWidth="1"/>
    <col min="23" max="23" width="11.5703125" style="103" bestFit="1" customWidth="1"/>
    <col min="24" max="24" width="13.7109375" style="103" bestFit="1" customWidth="1"/>
    <col min="25" max="25" width="14.85546875" style="103" bestFit="1" customWidth="1"/>
    <col min="26" max="238" width="11.42578125" style="103"/>
    <col min="239" max="239" width="19" style="103" customWidth="1"/>
    <col min="240" max="240" width="11.28515625" style="103" customWidth="1"/>
    <col min="241" max="241" width="11.140625" style="103" customWidth="1"/>
    <col min="242" max="242" width="11" style="103" customWidth="1"/>
    <col min="243" max="243" width="11.7109375" style="103" customWidth="1"/>
    <col min="244" max="244" width="10.5703125" style="103" customWidth="1"/>
    <col min="245" max="245" width="10.140625" style="103" customWidth="1"/>
    <col min="246" max="494" width="11.42578125" style="103"/>
    <col min="495" max="495" width="19" style="103" customWidth="1"/>
    <col min="496" max="496" width="11.28515625" style="103" customWidth="1"/>
    <col min="497" max="497" width="11.140625" style="103" customWidth="1"/>
    <col min="498" max="498" width="11" style="103" customWidth="1"/>
    <col min="499" max="499" width="11.7109375" style="103" customWidth="1"/>
    <col min="500" max="500" width="10.5703125" style="103" customWidth="1"/>
    <col min="501" max="501" width="10.140625" style="103" customWidth="1"/>
    <col min="502" max="750" width="11.42578125" style="103"/>
    <col min="751" max="751" width="19" style="103" customWidth="1"/>
    <col min="752" max="752" width="11.28515625" style="103" customWidth="1"/>
    <col min="753" max="753" width="11.140625" style="103" customWidth="1"/>
    <col min="754" max="754" width="11" style="103" customWidth="1"/>
    <col min="755" max="755" width="11.7109375" style="103" customWidth="1"/>
    <col min="756" max="756" width="10.5703125" style="103" customWidth="1"/>
    <col min="757" max="757" width="10.140625" style="103" customWidth="1"/>
    <col min="758" max="1006" width="11.42578125" style="103"/>
    <col min="1007" max="1007" width="19" style="103" customWidth="1"/>
    <col min="1008" max="1008" width="11.28515625" style="103" customWidth="1"/>
    <col min="1009" max="1009" width="11.140625" style="103" customWidth="1"/>
    <col min="1010" max="1010" width="11" style="103" customWidth="1"/>
    <col min="1011" max="1011" width="11.7109375" style="103" customWidth="1"/>
    <col min="1012" max="1012" width="10.5703125" style="103" customWidth="1"/>
    <col min="1013" max="1013" width="10.140625" style="103" customWidth="1"/>
    <col min="1014" max="1262" width="11.42578125" style="103"/>
    <col min="1263" max="1263" width="19" style="103" customWidth="1"/>
    <col min="1264" max="1264" width="11.28515625" style="103" customWidth="1"/>
    <col min="1265" max="1265" width="11.140625" style="103" customWidth="1"/>
    <col min="1266" max="1266" width="11" style="103" customWidth="1"/>
    <col min="1267" max="1267" width="11.7109375" style="103" customWidth="1"/>
    <col min="1268" max="1268" width="10.5703125" style="103" customWidth="1"/>
    <col min="1269" max="1269" width="10.140625" style="103" customWidth="1"/>
    <col min="1270" max="1518" width="11.42578125" style="103"/>
    <col min="1519" max="1519" width="19" style="103" customWidth="1"/>
    <col min="1520" max="1520" width="11.28515625" style="103" customWidth="1"/>
    <col min="1521" max="1521" width="11.140625" style="103" customWidth="1"/>
    <col min="1522" max="1522" width="11" style="103" customWidth="1"/>
    <col min="1523" max="1523" width="11.7109375" style="103" customWidth="1"/>
    <col min="1524" max="1524" width="10.5703125" style="103" customWidth="1"/>
    <col min="1525" max="1525" width="10.140625" style="103" customWidth="1"/>
    <col min="1526" max="1774" width="11.42578125" style="103"/>
    <col min="1775" max="1775" width="19" style="103" customWidth="1"/>
    <col min="1776" max="1776" width="11.28515625" style="103" customWidth="1"/>
    <col min="1777" max="1777" width="11.140625" style="103" customWidth="1"/>
    <col min="1778" max="1778" width="11" style="103" customWidth="1"/>
    <col min="1779" max="1779" width="11.7109375" style="103" customWidth="1"/>
    <col min="1780" max="1780" width="10.5703125" style="103" customWidth="1"/>
    <col min="1781" max="1781" width="10.140625" style="103" customWidth="1"/>
    <col min="1782" max="2030" width="11.42578125" style="103"/>
    <col min="2031" max="2031" width="19" style="103" customWidth="1"/>
    <col min="2032" max="2032" width="11.28515625" style="103" customWidth="1"/>
    <col min="2033" max="2033" width="11.140625" style="103" customWidth="1"/>
    <col min="2034" max="2034" width="11" style="103" customWidth="1"/>
    <col min="2035" max="2035" width="11.7109375" style="103" customWidth="1"/>
    <col min="2036" max="2036" width="10.5703125" style="103" customWidth="1"/>
    <col min="2037" max="2037" width="10.140625" style="103" customWidth="1"/>
    <col min="2038" max="2286" width="11.42578125" style="103"/>
    <col min="2287" max="2287" width="19" style="103" customWidth="1"/>
    <col min="2288" max="2288" width="11.28515625" style="103" customWidth="1"/>
    <col min="2289" max="2289" width="11.140625" style="103" customWidth="1"/>
    <col min="2290" max="2290" width="11" style="103" customWidth="1"/>
    <col min="2291" max="2291" width="11.7109375" style="103" customWidth="1"/>
    <col min="2292" max="2292" width="10.5703125" style="103" customWidth="1"/>
    <col min="2293" max="2293" width="10.140625" style="103" customWidth="1"/>
    <col min="2294" max="2542" width="11.42578125" style="103"/>
    <col min="2543" max="2543" width="19" style="103" customWidth="1"/>
    <col min="2544" max="2544" width="11.28515625" style="103" customWidth="1"/>
    <col min="2545" max="2545" width="11.140625" style="103" customWidth="1"/>
    <col min="2546" max="2546" width="11" style="103" customWidth="1"/>
    <col min="2547" max="2547" width="11.7109375" style="103" customWidth="1"/>
    <col min="2548" max="2548" width="10.5703125" style="103" customWidth="1"/>
    <col min="2549" max="2549" width="10.140625" style="103" customWidth="1"/>
    <col min="2550" max="2798" width="11.42578125" style="103"/>
    <col min="2799" max="2799" width="19" style="103" customWidth="1"/>
    <col min="2800" max="2800" width="11.28515625" style="103" customWidth="1"/>
    <col min="2801" max="2801" width="11.140625" style="103" customWidth="1"/>
    <col min="2802" max="2802" width="11" style="103" customWidth="1"/>
    <col min="2803" max="2803" width="11.7109375" style="103" customWidth="1"/>
    <col min="2804" max="2804" width="10.5703125" style="103" customWidth="1"/>
    <col min="2805" max="2805" width="10.140625" style="103" customWidth="1"/>
    <col min="2806" max="3054" width="11.42578125" style="103"/>
    <col min="3055" max="3055" width="19" style="103" customWidth="1"/>
    <col min="3056" max="3056" width="11.28515625" style="103" customWidth="1"/>
    <col min="3057" max="3057" width="11.140625" style="103" customWidth="1"/>
    <col min="3058" max="3058" width="11" style="103" customWidth="1"/>
    <col min="3059" max="3059" width="11.7109375" style="103" customWidth="1"/>
    <col min="3060" max="3060" width="10.5703125" style="103" customWidth="1"/>
    <col min="3061" max="3061" width="10.140625" style="103" customWidth="1"/>
    <col min="3062" max="3310" width="11.42578125" style="103"/>
    <col min="3311" max="3311" width="19" style="103" customWidth="1"/>
    <col min="3312" max="3312" width="11.28515625" style="103" customWidth="1"/>
    <col min="3313" max="3313" width="11.140625" style="103" customWidth="1"/>
    <col min="3314" max="3314" width="11" style="103" customWidth="1"/>
    <col min="3315" max="3315" width="11.7109375" style="103" customWidth="1"/>
    <col min="3316" max="3316" width="10.5703125" style="103" customWidth="1"/>
    <col min="3317" max="3317" width="10.140625" style="103" customWidth="1"/>
    <col min="3318" max="3566" width="11.42578125" style="103"/>
    <col min="3567" max="3567" width="19" style="103" customWidth="1"/>
    <col min="3568" max="3568" width="11.28515625" style="103" customWidth="1"/>
    <col min="3569" max="3569" width="11.140625" style="103" customWidth="1"/>
    <col min="3570" max="3570" width="11" style="103" customWidth="1"/>
    <col min="3571" max="3571" width="11.7109375" style="103" customWidth="1"/>
    <col min="3572" max="3572" width="10.5703125" style="103" customWidth="1"/>
    <col min="3573" max="3573" width="10.140625" style="103" customWidth="1"/>
    <col min="3574" max="3822" width="11.42578125" style="103"/>
    <col min="3823" max="3823" width="19" style="103" customWidth="1"/>
    <col min="3824" max="3824" width="11.28515625" style="103" customWidth="1"/>
    <col min="3825" max="3825" width="11.140625" style="103" customWidth="1"/>
    <col min="3826" max="3826" width="11" style="103" customWidth="1"/>
    <col min="3827" max="3827" width="11.7109375" style="103" customWidth="1"/>
    <col min="3828" max="3828" width="10.5703125" style="103" customWidth="1"/>
    <col min="3829" max="3829" width="10.140625" style="103" customWidth="1"/>
    <col min="3830" max="4078" width="11.42578125" style="103"/>
    <col min="4079" max="4079" width="19" style="103" customWidth="1"/>
    <col min="4080" max="4080" width="11.28515625" style="103" customWidth="1"/>
    <col min="4081" max="4081" width="11.140625" style="103" customWidth="1"/>
    <col min="4082" max="4082" width="11" style="103" customWidth="1"/>
    <col min="4083" max="4083" width="11.7109375" style="103" customWidth="1"/>
    <col min="4084" max="4084" width="10.5703125" style="103" customWidth="1"/>
    <col min="4085" max="4085" width="10.140625" style="103" customWidth="1"/>
    <col min="4086" max="4334" width="11.42578125" style="103"/>
    <col min="4335" max="4335" width="19" style="103" customWidth="1"/>
    <col min="4336" max="4336" width="11.28515625" style="103" customWidth="1"/>
    <col min="4337" max="4337" width="11.140625" style="103" customWidth="1"/>
    <col min="4338" max="4338" width="11" style="103" customWidth="1"/>
    <col min="4339" max="4339" width="11.7109375" style="103" customWidth="1"/>
    <col min="4340" max="4340" width="10.5703125" style="103" customWidth="1"/>
    <col min="4341" max="4341" width="10.140625" style="103" customWidth="1"/>
    <col min="4342" max="4590" width="11.42578125" style="103"/>
    <col min="4591" max="4591" width="19" style="103" customWidth="1"/>
    <col min="4592" max="4592" width="11.28515625" style="103" customWidth="1"/>
    <col min="4593" max="4593" width="11.140625" style="103" customWidth="1"/>
    <col min="4594" max="4594" width="11" style="103" customWidth="1"/>
    <col min="4595" max="4595" width="11.7109375" style="103" customWidth="1"/>
    <col min="4596" max="4596" width="10.5703125" style="103" customWidth="1"/>
    <col min="4597" max="4597" width="10.140625" style="103" customWidth="1"/>
    <col min="4598" max="4846" width="11.42578125" style="103"/>
    <col min="4847" max="4847" width="19" style="103" customWidth="1"/>
    <col min="4848" max="4848" width="11.28515625" style="103" customWidth="1"/>
    <col min="4849" max="4849" width="11.140625" style="103" customWidth="1"/>
    <col min="4850" max="4850" width="11" style="103" customWidth="1"/>
    <col min="4851" max="4851" width="11.7109375" style="103" customWidth="1"/>
    <col min="4852" max="4852" width="10.5703125" style="103" customWidth="1"/>
    <col min="4853" max="4853" width="10.140625" style="103" customWidth="1"/>
    <col min="4854" max="5102" width="11.42578125" style="103"/>
    <col min="5103" max="5103" width="19" style="103" customWidth="1"/>
    <col min="5104" max="5104" width="11.28515625" style="103" customWidth="1"/>
    <col min="5105" max="5105" width="11.140625" style="103" customWidth="1"/>
    <col min="5106" max="5106" width="11" style="103" customWidth="1"/>
    <col min="5107" max="5107" width="11.7109375" style="103" customWidth="1"/>
    <col min="5108" max="5108" width="10.5703125" style="103" customWidth="1"/>
    <col min="5109" max="5109" width="10.140625" style="103" customWidth="1"/>
    <col min="5110" max="5358" width="11.42578125" style="103"/>
    <col min="5359" max="5359" width="19" style="103" customWidth="1"/>
    <col min="5360" max="5360" width="11.28515625" style="103" customWidth="1"/>
    <col min="5361" max="5361" width="11.140625" style="103" customWidth="1"/>
    <col min="5362" max="5362" width="11" style="103" customWidth="1"/>
    <col min="5363" max="5363" width="11.7109375" style="103" customWidth="1"/>
    <col min="5364" max="5364" width="10.5703125" style="103" customWidth="1"/>
    <col min="5365" max="5365" width="10.140625" style="103" customWidth="1"/>
    <col min="5366" max="5614" width="11.42578125" style="103"/>
    <col min="5615" max="5615" width="19" style="103" customWidth="1"/>
    <col min="5616" max="5616" width="11.28515625" style="103" customWidth="1"/>
    <col min="5617" max="5617" width="11.140625" style="103" customWidth="1"/>
    <col min="5618" max="5618" width="11" style="103" customWidth="1"/>
    <col min="5619" max="5619" width="11.7109375" style="103" customWidth="1"/>
    <col min="5620" max="5620" width="10.5703125" style="103" customWidth="1"/>
    <col min="5621" max="5621" width="10.140625" style="103" customWidth="1"/>
    <col min="5622" max="5870" width="11.42578125" style="103"/>
    <col min="5871" max="5871" width="19" style="103" customWidth="1"/>
    <col min="5872" max="5872" width="11.28515625" style="103" customWidth="1"/>
    <col min="5873" max="5873" width="11.140625" style="103" customWidth="1"/>
    <col min="5874" max="5874" width="11" style="103" customWidth="1"/>
    <col min="5875" max="5875" width="11.7109375" style="103" customWidth="1"/>
    <col min="5876" max="5876" width="10.5703125" style="103" customWidth="1"/>
    <col min="5877" max="5877" width="10.140625" style="103" customWidth="1"/>
    <col min="5878" max="6126" width="11.42578125" style="103"/>
    <col min="6127" max="6127" width="19" style="103" customWidth="1"/>
    <col min="6128" max="6128" width="11.28515625" style="103" customWidth="1"/>
    <col min="6129" max="6129" width="11.140625" style="103" customWidth="1"/>
    <col min="6130" max="6130" width="11" style="103" customWidth="1"/>
    <col min="6131" max="6131" width="11.7109375" style="103" customWidth="1"/>
    <col min="6132" max="6132" width="10.5703125" style="103" customWidth="1"/>
    <col min="6133" max="6133" width="10.140625" style="103" customWidth="1"/>
    <col min="6134" max="6382" width="11.42578125" style="103"/>
    <col min="6383" max="6383" width="19" style="103" customWidth="1"/>
    <col min="6384" max="6384" width="11.28515625" style="103" customWidth="1"/>
    <col min="6385" max="6385" width="11.140625" style="103" customWidth="1"/>
    <col min="6386" max="6386" width="11" style="103" customWidth="1"/>
    <col min="6387" max="6387" width="11.7109375" style="103" customWidth="1"/>
    <col min="6388" max="6388" width="10.5703125" style="103" customWidth="1"/>
    <col min="6389" max="6389" width="10.140625" style="103" customWidth="1"/>
    <col min="6390" max="6638" width="11.42578125" style="103"/>
    <col min="6639" max="6639" width="19" style="103" customWidth="1"/>
    <col min="6640" max="6640" width="11.28515625" style="103" customWidth="1"/>
    <col min="6641" max="6641" width="11.140625" style="103" customWidth="1"/>
    <col min="6642" max="6642" width="11" style="103" customWidth="1"/>
    <col min="6643" max="6643" width="11.7109375" style="103" customWidth="1"/>
    <col min="6644" max="6644" width="10.5703125" style="103" customWidth="1"/>
    <col min="6645" max="6645" width="10.140625" style="103" customWidth="1"/>
    <col min="6646" max="6894" width="11.42578125" style="103"/>
    <col min="6895" max="6895" width="19" style="103" customWidth="1"/>
    <col min="6896" max="6896" width="11.28515625" style="103" customWidth="1"/>
    <col min="6897" max="6897" width="11.140625" style="103" customWidth="1"/>
    <col min="6898" max="6898" width="11" style="103" customWidth="1"/>
    <col min="6899" max="6899" width="11.7109375" style="103" customWidth="1"/>
    <col min="6900" max="6900" width="10.5703125" style="103" customWidth="1"/>
    <col min="6901" max="6901" width="10.140625" style="103" customWidth="1"/>
    <col min="6902" max="7150" width="11.42578125" style="103"/>
    <col min="7151" max="7151" width="19" style="103" customWidth="1"/>
    <col min="7152" max="7152" width="11.28515625" style="103" customWidth="1"/>
    <col min="7153" max="7153" width="11.140625" style="103" customWidth="1"/>
    <col min="7154" max="7154" width="11" style="103" customWidth="1"/>
    <col min="7155" max="7155" width="11.7109375" style="103" customWidth="1"/>
    <col min="7156" max="7156" width="10.5703125" style="103" customWidth="1"/>
    <col min="7157" max="7157" width="10.140625" style="103" customWidth="1"/>
    <col min="7158" max="7406" width="11.42578125" style="103"/>
    <col min="7407" max="7407" width="19" style="103" customWidth="1"/>
    <col min="7408" max="7408" width="11.28515625" style="103" customWidth="1"/>
    <col min="7409" max="7409" width="11.140625" style="103" customWidth="1"/>
    <col min="7410" max="7410" width="11" style="103" customWidth="1"/>
    <col min="7411" max="7411" width="11.7109375" style="103" customWidth="1"/>
    <col min="7412" max="7412" width="10.5703125" style="103" customWidth="1"/>
    <col min="7413" max="7413" width="10.140625" style="103" customWidth="1"/>
    <col min="7414" max="7662" width="11.42578125" style="103"/>
    <col min="7663" max="7663" width="19" style="103" customWidth="1"/>
    <col min="7664" max="7664" width="11.28515625" style="103" customWidth="1"/>
    <col min="7665" max="7665" width="11.140625" style="103" customWidth="1"/>
    <col min="7666" max="7666" width="11" style="103" customWidth="1"/>
    <col min="7667" max="7667" width="11.7109375" style="103" customWidth="1"/>
    <col min="7668" max="7668" width="10.5703125" style="103" customWidth="1"/>
    <col min="7669" max="7669" width="10.140625" style="103" customWidth="1"/>
    <col min="7670" max="7918" width="11.42578125" style="103"/>
    <col min="7919" max="7919" width="19" style="103" customWidth="1"/>
    <col min="7920" max="7920" width="11.28515625" style="103" customWidth="1"/>
    <col min="7921" max="7921" width="11.140625" style="103" customWidth="1"/>
    <col min="7922" max="7922" width="11" style="103" customWidth="1"/>
    <col min="7923" max="7923" width="11.7109375" style="103" customWidth="1"/>
    <col min="7924" max="7924" width="10.5703125" style="103" customWidth="1"/>
    <col min="7925" max="7925" width="10.140625" style="103" customWidth="1"/>
    <col min="7926" max="8174" width="11.42578125" style="103"/>
    <col min="8175" max="8175" width="19" style="103" customWidth="1"/>
    <col min="8176" max="8176" width="11.28515625" style="103" customWidth="1"/>
    <col min="8177" max="8177" width="11.140625" style="103" customWidth="1"/>
    <col min="8178" max="8178" width="11" style="103" customWidth="1"/>
    <col min="8179" max="8179" width="11.7109375" style="103" customWidth="1"/>
    <col min="8180" max="8180" width="10.5703125" style="103" customWidth="1"/>
    <col min="8181" max="8181" width="10.140625" style="103" customWidth="1"/>
    <col min="8182" max="8430" width="11.42578125" style="103"/>
    <col min="8431" max="8431" width="19" style="103" customWidth="1"/>
    <col min="8432" max="8432" width="11.28515625" style="103" customWidth="1"/>
    <col min="8433" max="8433" width="11.140625" style="103" customWidth="1"/>
    <col min="8434" max="8434" width="11" style="103" customWidth="1"/>
    <col min="8435" max="8435" width="11.7109375" style="103" customWidth="1"/>
    <col min="8436" max="8436" width="10.5703125" style="103" customWidth="1"/>
    <col min="8437" max="8437" width="10.140625" style="103" customWidth="1"/>
    <col min="8438" max="8686" width="11.42578125" style="103"/>
    <col min="8687" max="8687" width="19" style="103" customWidth="1"/>
    <col min="8688" max="8688" width="11.28515625" style="103" customWidth="1"/>
    <col min="8689" max="8689" width="11.140625" style="103" customWidth="1"/>
    <col min="8690" max="8690" width="11" style="103" customWidth="1"/>
    <col min="8691" max="8691" width="11.7109375" style="103" customWidth="1"/>
    <col min="8692" max="8692" width="10.5703125" style="103" customWidth="1"/>
    <col min="8693" max="8693" width="10.140625" style="103" customWidth="1"/>
    <col min="8694" max="8942" width="11.42578125" style="103"/>
    <col min="8943" max="8943" width="19" style="103" customWidth="1"/>
    <col min="8944" max="8944" width="11.28515625" style="103" customWidth="1"/>
    <col min="8945" max="8945" width="11.140625" style="103" customWidth="1"/>
    <col min="8946" max="8946" width="11" style="103" customWidth="1"/>
    <col min="8947" max="8947" width="11.7109375" style="103" customWidth="1"/>
    <col min="8948" max="8948" width="10.5703125" style="103" customWidth="1"/>
    <col min="8949" max="8949" width="10.140625" style="103" customWidth="1"/>
    <col min="8950" max="9198" width="11.42578125" style="103"/>
    <col min="9199" max="9199" width="19" style="103" customWidth="1"/>
    <col min="9200" max="9200" width="11.28515625" style="103" customWidth="1"/>
    <col min="9201" max="9201" width="11.140625" style="103" customWidth="1"/>
    <col min="9202" max="9202" width="11" style="103" customWidth="1"/>
    <col min="9203" max="9203" width="11.7109375" style="103" customWidth="1"/>
    <col min="9204" max="9204" width="10.5703125" style="103" customWidth="1"/>
    <col min="9205" max="9205" width="10.140625" style="103" customWidth="1"/>
    <col min="9206" max="9454" width="11.42578125" style="103"/>
    <col min="9455" max="9455" width="19" style="103" customWidth="1"/>
    <col min="9456" max="9456" width="11.28515625" style="103" customWidth="1"/>
    <col min="9457" max="9457" width="11.140625" style="103" customWidth="1"/>
    <col min="9458" max="9458" width="11" style="103" customWidth="1"/>
    <col min="9459" max="9459" width="11.7109375" style="103" customWidth="1"/>
    <col min="9460" max="9460" width="10.5703125" style="103" customWidth="1"/>
    <col min="9461" max="9461" width="10.140625" style="103" customWidth="1"/>
    <col min="9462" max="9710" width="11.42578125" style="103"/>
    <col min="9711" max="9711" width="19" style="103" customWidth="1"/>
    <col min="9712" max="9712" width="11.28515625" style="103" customWidth="1"/>
    <col min="9713" max="9713" width="11.140625" style="103" customWidth="1"/>
    <col min="9714" max="9714" width="11" style="103" customWidth="1"/>
    <col min="9715" max="9715" width="11.7109375" style="103" customWidth="1"/>
    <col min="9716" max="9716" width="10.5703125" style="103" customWidth="1"/>
    <col min="9717" max="9717" width="10.140625" style="103" customWidth="1"/>
    <col min="9718" max="9966" width="11.42578125" style="103"/>
    <col min="9967" max="9967" width="19" style="103" customWidth="1"/>
    <col min="9968" max="9968" width="11.28515625" style="103" customWidth="1"/>
    <col min="9969" max="9969" width="11.140625" style="103" customWidth="1"/>
    <col min="9970" max="9970" width="11" style="103" customWidth="1"/>
    <col min="9971" max="9971" width="11.7109375" style="103" customWidth="1"/>
    <col min="9972" max="9972" width="10.5703125" style="103" customWidth="1"/>
    <col min="9973" max="9973" width="10.140625" style="103" customWidth="1"/>
    <col min="9974" max="10222" width="11.42578125" style="103"/>
    <col min="10223" max="10223" width="19" style="103" customWidth="1"/>
    <col min="10224" max="10224" width="11.28515625" style="103" customWidth="1"/>
    <col min="10225" max="10225" width="11.140625" style="103" customWidth="1"/>
    <col min="10226" max="10226" width="11" style="103" customWidth="1"/>
    <col min="10227" max="10227" width="11.7109375" style="103" customWidth="1"/>
    <col min="10228" max="10228" width="10.5703125" style="103" customWidth="1"/>
    <col min="10229" max="10229" width="10.140625" style="103" customWidth="1"/>
    <col min="10230" max="10478" width="11.42578125" style="103"/>
    <col min="10479" max="10479" width="19" style="103" customWidth="1"/>
    <col min="10480" max="10480" width="11.28515625" style="103" customWidth="1"/>
    <col min="10481" max="10481" width="11.140625" style="103" customWidth="1"/>
    <col min="10482" max="10482" width="11" style="103" customWidth="1"/>
    <col min="10483" max="10483" width="11.7109375" style="103" customWidth="1"/>
    <col min="10484" max="10484" width="10.5703125" style="103" customWidth="1"/>
    <col min="10485" max="10485" width="10.140625" style="103" customWidth="1"/>
    <col min="10486" max="10734" width="11.42578125" style="103"/>
    <col min="10735" max="10735" width="19" style="103" customWidth="1"/>
    <col min="10736" max="10736" width="11.28515625" style="103" customWidth="1"/>
    <col min="10737" max="10737" width="11.140625" style="103" customWidth="1"/>
    <col min="10738" max="10738" width="11" style="103" customWidth="1"/>
    <col min="10739" max="10739" width="11.7109375" style="103" customWidth="1"/>
    <col min="10740" max="10740" width="10.5703125" style="103" customWidth="1"/>
    <col min="10741" max="10741" width="10.140625" style="103" customWidth="1"/>
    <col min="10742" max="10990" width="11.42578125" style="103"/>
    <col min="10991" max="10991" width="19" style="103" customWidth="1"/>
    <col min="10992" max="10992" width="11.28515625" style="103" customWidth="1"/>
    <col min="10993" max="10993" width="11.140625" style="103" customWidth="1"/>
    <col min="10994" max="10994" width="11" style="103" customWidth="1"/>
    <col min="10995" max="10995" width="11.7109375" style="103" customWidth="1"/>
    <col min="10996" max="10996" width="10.5703125" style="103" customWidth="1"/>
    <col min="10997" max="10997" width="10.140625" style="103" customWidth="1"/>
    <col min="10998" max="11246" width="11.42578125" style="103"/>
    <col min="11247" max="11247" width="19" style="103" customWidth="1"/>
    <col min="11248" max="11248" width="11.28515625" style="103" customWidth="1"/>
    <col min="11249" max="11249" width="11.140625" style="103" customWidth="1"/>
    <col min="11250" max="11250" width="11" style="103" customWidth="1"/>
    <col min="11251" max="11251" width="11.7109375" style="103" customWidth="1"/>
    <col min="11252" max="11252" width="10.5703125" style="103" customWidth="1"/>
    <col min="11253" max="11253" width="10.140625" style="103" customWidth="1"/>
    <col min="11254" max="11502" width="11.42578125" style="103"/>
    <col min="11503" max="11503" width="19" style="103" customWidth="1"/>
    <col min="11504" max="11504" width="11.28515625" style="103" customWidth="1"/>
    <col min="11505" max="11505" width="11.140625" style="103" customWidth="1"/>
    <col min="11506" max="11506" width="11" style="103" customWidth="1"/>
    <col min="11507" max="11507" width="11.7109375" style="103" customWidth="1"/>
    <col min="11508" max="11508" width="10.5703125" style="103" customWidth="1"/>
    <col min="11509" max="11509" width="10.140625" style="103" customWidth="1"/>
    <col min="11510" max="11758" width="11.42578125" style="103"/>
    <col min="11759" max="11759" width="19" style="103" customWidth="1"/>
    <col min="11760" max="11760" width="11.28515625" style="103" customWidth="1"/>
    <col min="11761" max="11761" width="11.140625" style="103" customWidth="1"/>
    <col min="11762" max="11762" width="11" style="103" customWidth="1"/>
    <col min="11763" max="11763" width="11.7109375" style="103" customWidth="1"/>
    <col min="11764" max="11764" width="10.5703125" style="103" customWidth="1"/>
    <col min="11765" max="11765" width="10.140625" style="103" customWidth="1"/>
    <col min="11766" max="12014" width="11.42578125" style="103"/>
    <col min="12015" max="12015" width="19" style="103" customWidth="1"/>
    <col min="12016" max="12016" width="11.28515625" style="103" customWidth="1"/>
    <col min="12017" max="12017" width="11.140625" style="103" customWidth="1"/>
    <col min="12018" max="12018" width="11" style="103" customWidth="1"/>
    <col min="12019" max="12019" width="11.7109375" style="103" customWidth="1"/>
    <col min="12020" max="12020" width="10.5703125" style="103" customWidth="1"/>
    <col min="12021" max="12021" width="10.140625" style="103" customWidth="1"/>
    <col min="12022" max="12270" width="11.42578125" style="103"/>
    <col min="12271" max="12271" width="19" style="103" customWidth="1"/>
    <col min="12272" max="12272" width="11.28515625" style="103" customWidth="1"/>
    <col min="12273" max="12273" width="11.140625" style="103" customWidth="1"/>
    <col min="12274" max="12274" width="11" style="103" customWidth="1"/>
    <col min="12275" max="12275" width="11.7109375" style="103" customWidth="1"/>
    <col min="12276" max="12276" width="10.5703125" style="103" customWidth="1"/>
    <col min="12277" max="12277" width="10.140625" style="103" customWidth="1"/>
    <col min="12278" max="12526" width="11.42578125" style="103"/>
    <col min="12527" max="12527" width="19" style="103" customWidth="1"/>
    <col min="12528" max="12528" width="11.28515625" style="103" customWidth="1"/>
    <col min="12529" max="12529" width="11.140625" style="103" customWidth="1"/>
    <col min="12530" max="12530" width="11" style="103" customWidth="1"/>
    <col min="12531" max="12531" width="11.7109375" style="103" customWidth="1"/>
    <col min="12532" max="12532" width="10.5703125" style="103" customWidth="1"/>
    <col min="12533" max="12533" width="10.140625" style="103" customWidth="1"/>
    <col min="12534" max="12782" width="11.42578125" style="103"/>
    <col min="12783" max="12783" width="19" style="103" customWidth="1"/>
    <col min="12784" max="12784" width="11.28515625" style="103" customWidth="1"/>
    <col min="12785" max="12785" width="11.140625" style="103" customWidth="1"/>
    <col min="12786" max="12786" width="11" style="103" customWidth="1"/>
    <col min="12787" max="12787" width="11.7109375" style="103" customWidth="1"/>
    <col min="12788" max="12788" width="10.5703125" style="103" customWidth="1"/>
    <col min="12789" max="12789" width="10.140625" style="103" customWidth="1"/>
    <col min="12790" max="13038" width="11.42578125" style="103"/>
    <col min="13039" max="13039" width="19" style="103" customWidth="1"/>
    <col min="13040" max="13040" width="11.28515625" style="103" customWidth="1"/>
    <col min="13041" max="13041" width="11.140625" style="103" customWidth="1"/>
    <col min="13042" max="13042" width="11" style="103" customWidth="1"/>
    <col min="13043" max="13043" width="11.7109375" style="103" customWidth="1"/>
    <col min="13044" max="13044" width="10.5703125" style="103" customWidth="1"/>
    <col min="13045" max="13045" width="10.140625" style="103" customWidth="1"/>
    <col min="13046" max="13294" width="11.42578125" style="103"/>
    <col min="13295" max="13295" width="19" style="103" customWidth="1"/>
    <col min="13296" max="13296" width="11.28515625" style="103" customWidth="1"/>
    <col min="13297" max="13297" width="11.140625" style="103" customWidth="1"/>
    <col min="13298" max="13298" width="11" style="103" customWidth="1"/>
    <col min="13299" max="13299" width="11.7109375" style="103" customWidth="1"/>
    <col min="13300" max="13300" width="10.5703125" style="103" customWidth="1"/>
    <col min="13301" max="13301" width="10.140625" style="103" customWidth="1"/>
    <col min="13302" max="13550" width="11.42578125" style="103"/>
    <col min="13551" max="13551" width="19" style="103" customWidth="1"/>
    <col min="13552" max="13552" width="11.28515625" style="103" customWidth="1"/>
    <col min="13553" max="13553" width="11.140625" style="103" customWidth="1"/>
    <col min="13554" max="13554" width="11" style="103" customWidth="1"/>
    <col min="13555" max="13555" width="11.7109375" style="103" customWidth="1"/>
    <col min="13556" max="13556" width="10.5703125" style="103" customWidth="1"/>
    <col min="13557" max="13557" width="10.140625" style="103" customWidth="1"/>
    <col min="13558" max="13806" width="11.42578125" style="103"/>
    <col min="13807" max="13807" width="19" style="103" customWidth="1"/>
    <col min="13808" max="13808" width="11.28515625" style="103" customWidth="1"/>
    <col min="13809" max="13809" width="11.140625" style="103" customWidth="1"/>
    <col min="13810" max="13810" width="11" style="103" customWidth="1"/>
    <col min="13811" max="13811" width="11.7109375" style="103" customWidth="1"/>
    <col min="13812" max="13812" width="10.5703125" style="103" customWidth="1"/>
    <col min="13813" max="13813" width="10.140625" style="103" customWidth="1"/>
    <col min="13814" max="14062" width="11.42578125" style="103"/>
    <col min="14063" max="14063" width="19" style="103" customWidth="1"/>
    <col min="14064" max="14064" width="11.28515625" style="103" customWidth="1"/>
    <col min="14065" max="14065" width="11.140625" style="103" customWidth="1"/>
    <col min="14066" max="14066" width="11" style="103" customWidth="1"/>
    <col min="14067" max="14067" width="11.7109375" style="103" customWidth="1"/>
    <col min="14068" max="14068" width="10.5703125" style="103" customWidth="1"/>
    <col min="14069" max="14069" width="10.140625" style="103" customWidth="1"/>
    <col min="14070" max="14318" width="11.42578125" style="103"/>
    <col min="14319" max="14319" width="19" style="103" customWidth="1"/>
    <col min="14320" max="14320" width="11.28515625" style="103" customWidth="1"/>
    <col min="14321" max="14321" width="11.140625" style="103" customWidth="1"/>
    <col min="14322" max="14322" width="11" style="103" customWidth="1"/>
    <col min="14323" max="14323" width="11.7109375" style="103" customWidth="1"/>
    <col min="14324" max="14324" width="10.5703125" style="103" customWidth="1"/>
    <col min="14325" max="14325" width="10.140625" style="103" customWidth="1"/>
    <col min="14326" max="14574" width="11.42578125" style="103"/>
    <col min="14575" max="14575" width="19" style="103" customWidth="1"/>
    <col min="14576" max="14576" width="11.28515625" style="103" customWidth="1"/>
    <col min="14577" max="14577" width="11.140625" style="103" customWidth="1"/>
    <col min="14578" max="14578" width="11" style="103" customWidth="1"/>
    <col min="14579" max="14579" width="11.7109375" style="103" customWidth="1"/>
    <col min="14580" max="14580" width="10.5703125" style="103" customWidth="1"/>
    <col min="14581" max="14581" width="10.140625" style="103" customWidth="1"/>
    <col min="14582" max="14830" width="11.42578125" style="103"/>
    <col min="14831" max="14831" width="19" style="103" customWidth="1"/>
    <col min="14832" max="14832" width="11.28515625" style="103" customWidth="1"/>
    <col min="14833" max="14833" width="11.140625" style="103" customWidth="1"/>
    <col min="14834" max="14834" width="11" style="103" customWidth="1"/>
    <col min="14835" max="14835" width="11.7109375" style="103" customWidth="1"/>
    <col min="14836" max="14836" width="10.5703125" style="103" customWidth="1"/>
    <col min="14837" max="14837" width="10.140625" style="103" customWidth="1"/>
    <col min="14838" max="15086" width="11.42578125" style="103"/>
    <col min="15087" max="15087" width="19" style="103" customWidth="1"/>
    <col min="15088" max="15088" width="11.28515625" style="103" customWidth="1"/>
    <col min="15089" max="15089" width="11.140625" style="103" customWidth="1"/>
    <col min="15090" max="15090" width="11" style="103" customWidth="1"/>
    <col min="15091" max="15091" width="11.7109375" style="103" customWidth="1"/>
    <col min="15092" max="15092" width="10.5703125" style="103" customWidth="1"/>
    <col min="15093" max="15093" width="10.140625" style="103" customWidth="1"/>
    <col min="15094" max="15342" width="11.42578125" style="103"/>
    <col min="15343" max="15343" width="19" style="103" customWidth="1"/>
    <col min="15344" max="15344" width="11.28515625" style="103" customWidth="1"/>
    <col min="15345" max="15345" width="11.140625" style="103" customWidth="1"/>
    <col min="15346" max="15346" width="11" style="103" customWidth="1"/>
    <col min="15347" max="15347" width="11.7109375" style="103" customWidth="1"/>
    <col min="15348" max="15348" width="10.5703125" style="103" customWidth="1"/>
    <col min="15349" max="15349" width="10.140625" style="103" customWidth="1"/>
    <col min="15350" max="15598" width="11.42578125" style="103"/>
    <col min="15599" max="15599" width="19" style="103" customWidth="1"/>
    <col min="15600" max="15600" width="11.28515625" style="103" customWidth="1"/>
    <col min="15601" max="15601" width="11.140625" style="103" customWidth="1"/>
    <col min="15602" max="15602" width="11" style="103" customWidth="1"/>
    <col min="15603" max="15603" width="11.7109375" style="103" customWidth="1"/>
    <col min="15604" max="15604" width="10.5703125" style="103" customWidth="1"/>
    <col min="15605" max="15605" width="10.140625" style="103" customWidth="1"/>
    <col min="15606" max="15854" width="11.42578125" style="103"/>
    <col min="15855" max="15855" width="19" style="103" customWidth="1"/>
    <col min="15856" max="15856" width="11.28515625" style="103" customWidth="1"/>
    <col min="15857" max="15857" width="11.140625" style="103" customWidth="1"/>
    <col min="15858" max="15858" width="11" style="103" customWidth="1"/>
    <col min="15859" max="15859" width="11.7109375" style="103" customWidth="1"/>
    <col min="15860" max="15860" width="10.5703125" style="103" customWidth="1"/>
    <col min="15861" max="15861" width="10.140625" style="103" customWidth="1"/>
    <col min="15862" max="16110" width="11.42578125" style="103"/>
    <col min="16111" max="16111" width="19" style="103" customWidth="1"/>
    <col min="16112" max="16112" width="11.28515625" style="103" customWidth="1"/>
    <col min="16113" max="16113" width="11.140625" style="103" customWidth="1"/>
    <col min="16114" max="16114" width="11" style="103" customWidth="1"/>
    <col min="16115" max="16115" width="11.7109375" style="103" customWidth="1"/>
    <col min="16116" max="16116" width="10.5703125" style="103" customWidth="1"/>
    <col min="16117" max="16117" width="10.140625" style="103" customWidth="1"/>
    <col min="16118" max="16384" width="11.42578125" style="103"/>
  </cols>
  <sheetData>
    <row r="5" spans="1:25" x14ac:dyDescent="0.25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25" x14ac:dyDescent="0.25">
      <c r="A6" s="102" t="s">
        <v>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25" x14ac:dyDescent="0.25">
      <c r="A7" s="102" t="s">
        <v>76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25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25" x14ac:dyDescent="0.25">
      <c r="A9" s="105" t="s">
        <v>2</v>
      </c>
      <c r="B9" s="74"/>
      <c r="C9" s="74"/>
      <c r="D9" s="77"/>
      <c r="E9" s="77"/>
      <c r="F9" s="106"/>
      <c r="G9" s="81" t="s">
        <v>3</v>
      </c>
      <c r="H9" s="77" t="s">
        <v>3</v>
      </c>
      <c r="I9" s="106"/>
      <c r="J9" s="81"/>
      <c r="K9" s="81" t="s">
        <v>4</v>
      </c>
      <c r="L9" s="106" t="s">
        <v>5</v>
      </c>
      <c r="M9" s="107" t="s">
        <v>6</v>
      </c>
      <c r="N9" s="107" t="s">
        <v>7</v>
      </c>
    </row>
    <row r="10" spans="1:25" x14ac:dyDescent="0.25">
      <c r="A10" s="105"/>
      <c r="B10" s="75" t="s">
        <v>8</v>
      </c>
      <c r="C10" s="75"/>
      <c r="D10" s="78" t="s">
        <v>9</v>
      </c>
      <c r="E10" s="78"/>
      <c r="F10" s="108" t="s">
        <v>10</v>
      </c>
      <c r="G10" s="82" t="s">
        <v>11</v>
      </c>
      <c r="H10" s="78" t="s">
        <v>12</v>
      </c>
      <c r="I10" s="108" t="s">
        <v>5</v>
      </c>
      <c r="J10" s="82"/>
      <c r="K10" s="82" t="s">
        <v>13</v>
      </c>
      <c r="L10" s="108" t="s">
        <v>14</v>
      </c>
      <c r="M10" s="109"/>
      <c r="N10" s="109"/>
    </row>
    <row r="11" spans="1:25" x14ac:dyDescent="0.25">
      <c r="A11" s="105"/>
      <c r="B11" s="75" t="s">
        <v>15</v>
      </c>
      <c r="C11" s="75" t="s">
        <v>77</v>
      </c>
      <c r="D11" s="78" t="s">
        <v>16</v>
      </c>
      <c r="E11" s="78" t="s">
        <v>77</v>
      </c>
      <c r="F11" s="108" t="s">
        <v>11</v>
      </c>
      <c r="G11" s="82" t="s">
        <v>17</v>
      </c>
      <c r="H11" s="78" t="s">
        <v>18</v>
      </c>
      <c r="I11" s="108" t="s">
        <v>19</v>
      </c>
      <c r="J11" s="82" t="s">
        <v>77</v>
      </c>
      <c r="K11" s="82" t="s">
        <v>20</v>
      </c>
      <c r="L11" s="108" t="s">
        <v>21</v>
      </c>
      <c r="M11" s="109"/>
      <c r="N11" s="109"/>
    </row>
    <row r="12" spans="1:25" x14ac:dyDescent="0.25">
      <c r="A12" s="105"/>
      <c r="B12" s="75" t="s">
        <v>22</v>
      </c>
      <c r="C12" s="75" t="s">
        <v>78</v>
      </c>
      <c r="D12" s="78" t="s">
        <v>23</v>
      </c>
      <c r="E12" s="78" t="s">
        <v>79</v>
      </c>
      <c r="F12" s="108" t="s">
        <v>24</v>
      </c>
      <c r="G12" s="82" t="s">
        <v>25</v>
      </c>
      <c r="H12" s="78" t="s">
        <v>26</v>
      </c>
      <c r="I12" s="108" t="s">
        <v>27</v>
      </c>
      <c r="J12" s="82" t="s">
        <v>80</v>
      </c>
      <c r="K12" s="82" t="s">
        <v>28</v>
      </c>
      <c r="L12" s="108" t="s">
        <v>11</v>
      </c>
      <c r="M12" s="109"/>
      <c r="N12" s="109"/>
    </row>
    <row r="13" spans="1:25" x14ac:dyDescent="0.25">
      <c r="A13" s="105"/>
      <c r="B13" s="75"/>
      <c r="C13" s="75"/>
      <c r="D13" s="79"/>
      <c r="E13" s="79"/>
      <c r="F13" s="108" t="s">
        <v>29</v>
      </c>
      <c r="G13" s="82" t="s">
        <v>30</v>
      </c>
      <c r="H13" s="78" t="s">
        <v>31</v>
      </c>
      <c r="I13" s="108" t="s">
        <v>32</v>
      </c>
      <c r="J13" s="82"/>
      <c r="K13" s="82" t="s">
        <v>33</v>
      </c>
      <c r="L13" s="108" t="s">
        <v>24</v>
      </c>
      <c r="M13" s="109"/>
      <c r="N13" s="109"/>
    </row>
    <row r="14" spans="1:25" x14ac:dyDescent="0.25">
      <c r="A14" s="110"/>
      <c r="B14" s="76"/>
      <c r="C14" s="76"/>
      <c r="D14" s="80"/>
      <c r="E14" s="80"/>
      <c r="F14" s="111"/>
      <c r="G14" s="83"/>
      <c r="H14" s="80"/>
      <c r="I14" s="111"/>
      <c r="J14" s="83"/>
      <c r="K14" s="112" t="s">
        <v>34</v>
      </c>
      <c r="L14" s="113" t="s">
        <v>29</v>
      </c>
      <c r="M14" s="114"/>
      <c r="N14" s="114"/>
    </row>
    <row r="15" spans="1:25" ht="18.75" customHeight="1" x14ac:dyDescent="0.25">
      <c r="A15" s="115" t="s">
        <v>35</v>
      </c>
      <c r="B15" s="116">
        <f>B35</f>
        <v>61637967.792522743</v>
      </c>
      <c r="C15" s="116">
        <f>C35</f>
        <v>18225335.56258142</v>
      </c>
      <c r="D15" s="116">
        <f t="shared" ref="D15:M15" si="0">D35</f>
        <v>12103850.680888616</v>
      </c>
      <c r="E15" s="116">
        <f>E35</f>
        <v>2159002.6395879579</v>
      </c>
      <c r="F15" s="116">
        <f t="shared" si="0"/>
        <v>2094045</v>
      </c>
      <c r="G15" s="116">
        <f t="shared" si="0"/>
        <v>2296</v>
      </c>
      <c r="H15" s="116">
        <f t="shared" si="0"/>
        <v>1974454.4809098269</v>
      </c>
      <c r="I15" s="116">
        <f t="shared" si="0"/>
        <v>2973022.2885761233</v>
      </c>
      <c r="J15" s="116">
        <f>J35</f>
        <v>1071947.0198025724</v>
      </c>
      <c r="K15" s="116">
        <f t="shared" si="0"/>
        <v>4503982.3841479952</v>
      </c>
      <c r="L15" s="116">
        <f t="shared" si="0"/>
        <v>595320.48247954424</v>
      </c>
      <c r="M15" s="116">
        <f t="shared" si="0"/>
        <v>3776341</v>
      </c>
      <c r="N15" s="117">
        <f>SUM(B15:M15)</f>
        <v>111117565.33149679</v>
      </c>
      <c r="O15" s="118"/>
      <c r="P15" s="119"/>
      <c r="Q15" s="119"/>
      <c r="R15" s="119"/>
      <c r="S15" s="119"/>
      <c r="T15" s="119"/>
      <c r="U15" s="119"/>
      <c r="V15" s="119"/>
      <c r="W15" s="119"/>
      <c r="X15" s="119"/>
      <c r="Y15" s="120"/>
    </row>
    <row r="16" spans="1:25" ht="18.75" customHeight="1" x14ac:dyDescent="0.25">
      <c r="A16" s="115" t="s">
        <v>36</v>
      </c>
      <c r="B16" s="116">
        <f>B47</f>
        <v>34115456.856680222</v>
      </c>
      <c r="C16" s="116">
        <f>C47</f>
        <v>10087380.738713972</v>
      </c>
      <c r="D16" s="116">
        <f>D47</f>
        <v>7220554.1862902232</v>
      </c>
      <c r="E16" s="116">
        <f>E47</f>
        <v>1287953.3925598606</v>
      </c>
      <c r="F16" s="116">
        <f t="shared" ref="F16:M16" si="1">F47</f>
        <v>0</v>
      </c>
      <c r="G16" s="116">
        <f t="shared" si="1"/>
        <v>5811</v>
      </c>
      <c r="H16" s="116">
        <f t="shared" si="1"/>
        <v>1092823.4507291699</v>
      </c>
      <c r="I16" s="116">
        <f t="shared" si="1"/>
        <v>1773556.9528800941</v>
      </c>
      <c r="J16" s="116">
        <f>J47</f>
        <v>639470.17733273539</v>
      </c>
      <c r="K16" s="116">
        <f t="shared" si="1"/>
        <v>1012622.9676260229</v>
      </c>
      <c r="L16" s="116">
        <f t="shared" si="1"/>
        <v>0</v>
      </c>
      <c r="M16" s="116">
        <f t="shared" si="1"/>
        <v>0</v>
      </c>
      <c r="N16" s="117">
        <f>SUM(B16:M16)</f>
        <v>57235629.722812295</v>
      </c>
      <c r="O16" s="118"/>
      <c r="P16" s="119"/>
      <c r="Q16" s="119"/>
      <c r="R16" s="119"/>
      <c r="S16" s="119"/>
      <c r="T16" s="119"/>
      <c r="U16" s="119"/>
      <c r="V16" s="119"/>
      <c r="W16" s="119"/>
      <c r="X16" s="119"/>
      <c r="Y16" s="120"/>
    </row>
    <row r="17" spans="1:25" ht="18.75" customHeight="1" x14ac:dyDescent="0.25">
      <c r="A17" s="115" t="s">
        <v>37</v>
      </c>
      <c r="B17" s="116">
        <f>B59</f>
        <v>34537854.570600487</v>
      </c>
      <c r="C17" s="116">
        <f>C59</f>
        <v>10212276.810936488</v>
      </c>
      <c r="D17" s="116">
        <f t="shared" ref="D17:M17" si="2">D59</f>
        <v>6953571.2785405861</v>
      </c>
      <c r="E17" s="116">
        <f>E59</f>
        <v>1240330.7956067713</v>
      </c>
      <c r="F17" s="116">
        <f t="shared" si="2"/>
        <v>0</v>
      </c>
      <c r="G17" s="116">
        <f t="shared" si="2"/>
        <v>0</v>
      </c>
      <c r="H17" s="116">
        <f t="shared" si="2"/>
        <v>1106354.1541064009</v>
      </c>
      <c r="I17" s="116">
        <f t="shared" si="2"/>
        <v>1707978.9681267114</v>
      </c>
      <c r="J17" s="116">
        <f>J59</f>
        <v>615825.509214652</v>
      </c>
      <c r="K17" s="116">
        <f t="shared" si="2"/>
        <v>872607.83416816336</v>
      </c>
      <c r="L17" s="116">
        <f t="shared" si="2"/>
        <v>0</v>
      </c>
      <c r="M17" s="116">
        <f t="shared" si="2"/>
        <v>0</v>
      </c>
      <c r="N17" s="117">
        <f>SUM(B17:M17)</f>
        <v>57246799.92130027</v>
      </c>
      <c r="O17" s="118"/>
      <c r="P17" s="119"/>
      <c r="Q17" s="119"/>
      <c r="R17" s="119"/>
      <c r="S17" s="119"/>
      <c r="T17" s="119"/>
      <c r="U17" s="119"/>
      <c r="V17" s="119"/>
      <c r="W17" s="119"/>
      <c r="X17" s="119"/>
      <c r="Y17" s="120"/>
    </row>
    <row r="18" spans="1:25" ht="18.75" customHeight="1" x14ac:dyDescent="0.25">
      <c r="A18" s="115" t="s">
        <v>38</v>
      </c>
      <c r="B18" s="116">
        <f>B71</f>
        <v>85283079.656335324</v>
      </c>
      <c r="C18" s="116">
        <f>C71</f>
        <v>25216807.111145943</v>
      </c>
      <c r="D18" s="116">
        <f t="shared" ref="D18:M18" si="3">D71</f>
        <v>14771515.647722095</v>
      </c>
      <c r="E18" s="116">
        <f>E71</f>
        <v>2634842.5897637941</v>
      </c>
      <c r="F18" s="116">
        <f t="shared" si="3"/>
        <v>408053</v>
      </c>
      <c r="G18" s="116">
        <f t="shared" si="3"/>
        <v>5560</v>
      </c>
      <c r="H18" s="116">
        <f t="shared" si="3"/>
        <v>2731880.4432366113</v>
      </c>
      <c r="I18" s="116">
        <f t="shared" si="3"/>
        <v>3628270.5739314863</v>
      </c>
      <c r="J18" s="116">
        <f>J71</f>
        <v>1308202.0419786174</v>
      </c>
      <c r="K18" s="116">
        <f t="shared" si="3"/>
        <v>4726606.3393995184</v>
      </c>
      <c r="L18" s="116">
        <f t="shared" si="3"/>
        <v>30981.117520455817</v>
      </c>
      <c r="M18" s="116">
        <f t="shared" si="3"/>
        <v>0</v>
      </c>
      <c r="N18" s="117">
        <f>SUM(B18:M18)</f>
        <v>140745798.52103385</v>
      </c>
      <c r="O18" s="118"/>
      <c r="P18" s="119"/>
      <c r="Q18" s="119"/>
      <c r="R18" s="119"/>
      <c r="S18" s="119"/>
      <c r="T18" s="119"/>
      <c r="U18" s="119"/>
      <c r="V18" s="119"/>
      <c r="W18" s="119"/>
      <c r="X18" s="119"/>
      <c r="Y18" s="120"/>
    </row>
    <row r="19" spans="1:25" ht="18.75" customHeight="1" x14ac:dyDescent="0.25">
      <c r="A19" s="115" t="s">
        <v>39</v>
      </c>
      <c r="B19" s="116">
        <f>B83</f>
        <v>21092335.453812957</v>
      </c>
      <c r="C19" s="116">
        <f>C83</f>
        <v>6236657.4566221703</v>
      </c>
      <c r="D19" s="116">
        <f t="shared" ref="D19:L19" si="4">D83</f>
        <v>6168872.629023564</v>
      </c>
      <c r="E19" s="116">
        <f>E83</f>
        <v>1100361.5824816157</v>
      </c>
      <c r="F19" s="116">
        <f t="shared" si="4"/>
        <v>0</v>
      </c>
      <c r="G19" s="116">
        <f t="shared" si="4"/>
        <v>590</v>
      </c>
      <c r="H19" s="116">
        <f t="shared" si="4"/>
        <v>675652.64951331215</v>
      </c>
      <c r="I19" s="116">
        <f t="shared" si="4"/>
        <v>1515236.4569758375</v>
      </c>
      <c r="J19" s="116">
        <f>J83</f>
        <v>546330.65167142265</v>
      </c>
      <c r="K19" s="116">
        <f t="shared" si="4"/>
        <v>267422.27465829917</v>
      </c>
      <c r="L19" s="116">
        <f t="shared" si="4"/>
        <v>0</v>
      </c>
      <c r="M19" s="116">
        <f>M83</f>
        <v>0</v>
      </c>
      <c r="N19" s="117">
        <f>SUM(B19:M19)</f>
        <v>37603459.154759184</v>
      </c>
      <c r="O19" s="118"/>
      <c r="P19" s="119"/>
      <c r="Q19" s="119"/>
      <c r="R19" s="119"/>
      <c r="S19" s="119"/>
      <c r="T19" s="119"/>
      <c r="U19" s="119"/>
      <c r="V19" s="119"/>
      <c r="W19" s="119"/>
      <c r="X19" s="119"/>
      <c r="Y19" s="120"/>
    </row>
    <row r="20" spans="1:25" ht="18.75" customHeight="1" x14ac:dyDescent="0.25">
      <c r="A20" s="121" t="s">
        <v>40</v>
      </c>
      <c r="B20" s="122">
        <f>SUM(B15:B19)</f>
        <v>236666694.32995173</v>
      </c>
      <c r="C20" s="122">
        <f>SUM(C15:C19)</f>
        <v>69978457.679999992</v>
      </c>
      <c r="D20" s="122">
        <f t="shared" ref="D20:M20" si="5">SUM(D15:D19)</f>
        <v>47218364.422465086</v>
      </c>
      <c r="E20" s="122">
        <f>SUM(E15:E19)</f>
        <v>8422491</v>
      </c>
      <c r="F20" s="122">
        <f t="shared" si="5"/>
        <v>2502098</v>
      </c>
      <c r="G20" s="122">
        <f t="shared" si="5"/>
        <v>14257</v>
      </c>
      <c r="H20" s="122">
        <f t="shared" si="5"/>
        <v>7581165.1784953214</v>
      </c>
      <c r="I20" s="122">
        <f t="shared" si="5"/>
        <v>11598065.240490252</v>
      </c>
      <c r="J20" s="122">
        <f>SUM(J15:J19)</f>
        <v>4181775.3999999994</v>
      </c>
      <c r="K20" s="122">
        <f t="shared" si="5"/>
        <v>11383241.800000001</v>
      </c>
      <c r="L20" s="122">
        <f t="shared" si="5"/>
        <v>626301.60000000009</v>
      </c>
      <c r="M20" s="122">
        <f t="shared" si="5"/>
        <v>3776341</v>
      </c>
      <c r="N20" s="122">
        <f>SUM(N15:N19)</f>
        <v>403949252.65140235</v>
      </c>
      <c r="O20" s="118"/>
      <c r="P20" s="119"/>
      <c r="Q20" s="119"/>
      <c r="S20" s="120"/>
      <c r="Y20" s="120"/>
    </row>
    <row r="21" spans="1:25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25" hidden="1" x14ac:dyDescent="0.25">
      <c r="A22" s="104"/>
      <c r="B22" s="123">
        <f>B20-[1]Acumulado.!B180</f>
        <v>-595022748.88980567</v>
      </c>
      <c r="C22" s="123"/>
      <c r="D22" s="123">
        <f>D20-[1]Acumulado.!D180</f>
        <v>-108303539.60366893</v>
      </c>
      <c r="E22" s="123"/>
      <c r="F22" s="123">
        <f>F20-[1]Acumulado.!F180</f>
        <v>-6119169.1319999993</v>
      </c>
      <c r="G22" s="123">
        <f>G20-[1]Acumulado.!G180</f>
        <v>-27926.171999999999</v>
      </c>
      <c r="H22" s="123">
        <f>H20-[1]Acumulado.!H180</f>
        <v>-16879492.120178156</v>
      </c>
      <c r="I22" s="123">
        <f>I20-[1]Acumulado.!I180</f>
        <v>-22920102.421532042</v>
      </c>
      <c r="J22" s="123"/>
      <c r="K22" s="123">
        <f>K20-[1]Acumulado.!K180</f>
        <v>-25286019.218181815</v>
      </c>
      <c r="L22" s="123">
        <f>L20-[1]Acumulado.!L180</f>
        <v>-1252603.2</v>
      </c>
      <c r="M22" s="123">
        <f>M20-[1]Acumulado.!M180</f>
        <v>-48689060</v>
      </c>
      <c r="N22" s="123">
        <f>N20-[1]Acumulado.!N180</f>
        <v>-828024161.1973666</v>
      </c>
      <c r="O22" s="118">
        <f>N22-M22</f>
        <v>-779335101.1973666</v>
      </c>
    </row>
    <row r="23" spans="1:25" hidden="1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1:25" hidden="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6" spans="1:25" ht="12.75" customHeight="1" x14ac:dyDescent="0.25">
      <c r="A26" s="105" t="s">
        <v>41</v>
      </c>
      <c r="B26" s="74"/>
      <c r="C26" s="74"/>
      <c r="D26" s="77"/>
      <c r="E26" s="77"/>
      <c r="F26" s="106"/>
      <c r="G26" s="81" t="s">
        <v>3</v>
      </c>
      <c r="H26" s="77" t="s">
        <v>3</v>
      </c>
      <c r="I26" s="106"/>
      <c r="J26" s="81"/>
      <c r="K26" s="81" t="s">
        <v>4</v>
      </c>
      <c r="L26" s="106" t="s">
        <v>5</v>
      </c>
      <c r="M26" s="107" t="s">
        <v>6</v>
      </c>
      <c r="N26" s="107" t="s">
        <v>7</v>
      </c>
    </row>
    <row r="27" spans="1:25" ht="12.75" customHeight="1" x14ac:dyDescent="0.25">
      <c r="A27" s="105"/>
      <c r="B27" s="75" t="s">
        <v>8</v>
      </c>
      <c r="C27" s="75"/>
      <c r="D27" s="78" t="s">
        <v>9</v>
      </c>
      <c r="E27" s="78"/>
      <c r="F27" s="108" t="s">
        <v>10</v>
      </c>
      <c r="G27" s="82" t="s">
        <v>11</v>
      </c>
      <c r="H27" s="78" t="s">
        <v>12</v>
      </c>
      <c r="I27" s="108" t="s">
        <v>5</v>
      </c>
      <c r="J27" s="82"/>
      <c r="K27" s="82" t="s">
        <v>13</v>
      </c>
      <c r="L27" s="108" t="s">
        <v>14</v>
      </c>
      <c r="M27" s="109"/>
      <c r="N27" s="109"/>
    </row>
    <row r="28" spans="1:25" ht="12.75" customHeight="1" x14ac:dyDescent="0.25">
      <c r="A28" s="105"/>
      <c r="B28" s="75" t="s">
        <v>15</v>
      </c>
      <c r="C28" s="75" t="s">
        <v>77</v>
      </c>
      <c r="D28" s="78" t="s">
        <v>16</v>
      </c>
      <c r="E28" s="78" t="s">
        <v>77</v>
      </c>
      <c r="F28" s="108" t="s">
        <v>11</v>
      </c>
      <c r="G28" s="82" t="s">
        <v>17</v>
      </c>
      <c r="H28" s="78" t="s">
        <v>18</v>
      </c>
      <c r="I28" s="108" t="s">
        <v>19</v>
      </c>
      <c r="J28" s="82" t="s">
        <v>77</v>
      </c>
      <c r="K28" s="82" t="s">
        <v>20</v>
      </c>
      <c r="L28" s="108" t="s">
        <v>21</v>
      </c>
      <c r="M28" s="109"/>
      <c r="N28" s="109"/>
    </row>
    <row r="29" spans="1:25" ht="12.75" customHeight="1" x14ac:dyDescent="0.25">
      <c r="A29" s="105"/>
      <c r="B29" s="75" t="s">
        <v>22</v>
      </c>
      <c r="C29" s="75" t="s">
        <v>78</v>
      </c>
      <c r="D29" s="78" t="s">
        <v>23</v>
      </c>
      <c r="E29" s="78" t="s">
        <v>79</v>
      </c>
      <c r="F29" s="108" t="s">
        <v>24</v>
      </c>
      <c r="G29" s="82" t="s">
        <v>25</v>
      </c>
      <c r="H29" s="78" t="s">
        <v>26</v>
      </c>
      <c r="I29" s="108" t="s">
        <v>27</v>
      </c>
      <c r="J29" s="82" t="s">
        <v>80</v>
      </c>
      <c r="K29" s="82" t="s">
        <v>28</v>
      </c>
      <c r="L29" s="108" t="s">
        <v>11</v>
      </c>
      <c r="M29" s="109"/>
      <c r="N29" s="109"/>
    </row>
    <row r="30" spans="1:25" ht="12.75" customHeight="1" x14ac:dyDescent="0.25">
      <c r="A30" s="105"/>
      <c r="B30" s="75"/>
      <c r="C30" s="75"/>
      <c r="D30" s="79"/>
      <c r="E30" s="79"/>
      <c r="F30" s="108" t="s">
        <v>29</v>
      </c>
      <c r="G30" s="82" t="s">
        <v>30</v>
      </c>
      <c r="H30" s="78" t="s">
        <v>31</v>
      </c>
      <c r="I30" s="108" t="s">
        <v>32</v>
      </c>
      <c r="J30" s="82"/>
      <c r="K30" s="82" t="s">
        <v>33</v>
      </c>
      <c r="L30" s="108" t="s">
        <v>24</v>
      </c>
      <c r="M30" s="109"/>
      <c r="N30" s="109"/>
    </row>
    <row r="31" spans="1:25" ht="12.75" customHeight="1" x14ac:dyDescent="0.25">
      <c r="A31" s="110"/>
      <c r="B31" s="76"/>
      <c r="C31" s="76"/>
      <c r="D31" s="80"/>
      <c r="E31" s="80"/>
      <c r="F31" s="111"/>
      <c r="G31" s="83"/>
      <c r="H31" s="80"/>
      <c r="I31" s="111"/>
      <c r="J31" s="83"/>
      <c r="K31" s="112" t="s">
        <v>34</v>
      </c>
      <c r="L31" s="113" t="s">
        <v>29</v>
      </c>
      <c r="M31" s="114"/>
      <c r="N31" s="114"/>
    </row>
    <row r="32" spans="1:25" ht="18.75" customHeight="1" x14ac:dyDescent="0.25">
      <c r="A32" s="124" t="s">
        <v>54</v>
      </c>
      <c r="B32" s="125">
        <v>20645638.061980017</v>
      </c>
      <c r="C32" s="125">
        <v>8817050.1464241333</v>
      </c>
      <c r="D32" s="125">
        <v>4048388.9364335639</v>
      </c>
      <c r="E32" s="125">
        <v>775631.46685615415</v>
      </c>
      <c r="F32" s="125">
        <v>349998</v>
      </c>
      <c r="G32" s="125">
        <v>260</v>
      </c>
      <c r="H32" s="125">
        <v>492886.58644434786</v>
      </c>
      <c r="I32" s="125">
        <v>1826936.999890358</v>
      </c>
      <c r="J32" s="125">
        <v>138247.42468418364</v>
      </c>
      <c r="K32" s="125">
        <v>1061347.6497414515</v>
      </c>
      <c r="L32" s="125">
        <v>198440.16082651474</v>
      </c>
      <c r="M32" s="125">
        <v>3776341</v>
      </c>
      <c r="N32" s="117">
        <f>SUM(B32:M32)</f>
        <v>42131166.433280714</v>
      </c>
      <c r="P32" s="119"/>
    </row>
    <row r="33" spans="1:16" ht="18.75" customHeight="1" x14ac:dyDescent="0.25">
      <c r="A33" s="124" t="s">
        <v>55</v>
      </c>
      <c r="B33" s="125">
        <v>20622173.587488253</v>
      </c>
      <c r="C33" s="125">
        <v>4505752.0317524299</v>
      </c>
      <c r="D33" s="125">
        <v>4045146.0097330892</v>
      </c>
      <c r="E33" s="125">
        <v>664266.8003037303</v>
      </c>
      <c r="F33" s="125">
        <v>821082</v>
      </c>
      <c r="G33" s="125">
        <v>1581</v>
      </c>
      <c r="H33" s="125">
        <v>641775.40892231045</v>
      </c>
      <c r="I33" s="125">
        <v>573042.64434288256</v>
      </c>
      <c r="J33" s="125">
        <v>933699.59511838888</v>
      </c>
      <c r="K33" s="125">
        <v>1325719.6668654364</v>
      </c>
      <c r="L33" s="125">
        <v>198440.16082651474</v>
      </c>
      <c r="M33" s="125">
        <v>0</v>
      </c>
      <c r="N33" s="117">
        <f>SUM(B33:M33)</f>
        <v>34332678.905353032</v>
      </c>
      <c r="P33" s="119"/>
    </row>
    <row r="34" spans="1:16" ht="18.75" customHeight="1" x14ac:dyDescent="0.25">
      <c r="A34" s="124" t="s">
        <v>56</v>
      </c>
      <c r="B34" s="125">
        <v>20370156.143054474</v>
      </c>
      <c r="C34" s="125">
        <v>4902533.3844048548</v>
      </c>
      <c r="D34" s="125">
        <v>4010315.7347219628</v>
      </c>
      <c r="E34" s="125">
        <v>719104.37242807366</v>
      </c>
      <c r="F34" s="125">
        <v>922965</v>
      </c>
      <c r="G34" s="125">
        <v>455</v>
      </c>
      <c r="H34" s="125">
        <v>839792.48554316862</v>
      </c>
      <c r="I34" s="125">
        <v>573042.64434288256</v>
      </c>
      <c r="J34" s="125">
        <v>0</v>
      </c>
      <c r="K34" s="125">
        <v>2116915.0675411075</v>
      </c>
      <c r="L34" s="125">
        <v>198440.16082651474</v>
      </c>
      <c r="M34" s="125">
        <v>0</v>
      </c>
      <c r="N34" s="117">
        <f>SUM(B34:M34)</f>
        <v>34653719.992863037</v>
      </c>
    </row>
    <row r="35" spans="1:16" ht="18.75" customHeight="1" x14ac:dyDescent="0.25">
      <c r="A35" s="121" t="s">
        <v>81</v>
      </c>
      <c r="B35" s="122">
        <f t="shared" ref="B35:M35" si="6">SUM(B32:B34)</f>
        <v>61637967.792522743</v>
      </c>
      <c r="C35" s="122">
        <f t="shared" si="6"/>
        <v>18225335.56258142</v>
      </c>
      <c r="D35" s="122">
        <f t="shared" si="6"/>
        <v>12103850.680888616</v>
      </c>
      <c r="E35" s="122">
        <f t="shared" si="6"/>
        <v>2159002.6395879579</v>
      </c>
      <c r="F35" s="122">
        <f t="shared" si="6"/>
        <v>2094045</v>
      </c>
      <c r="G35" s="122">
        <f t="shared" si="6"/>
        <v>2296</v>
      </c>
      <c r="H35" s="122">
        <f t="shared" si="6"/>
        <v>1974454.4809098269</v>
      </c>
      <c r="I35" s="122">
        <f t="shared" si="6"/>
        <v>2973022.2885761233</v>
      </c>
      <c r="J35" s="122">
        <f t="shared" si="6"/>
        <v>1071947.0198025724</v>
      </c>
      <c r="K35" s="122">
        <f t="shared" si="6"/>
        <v>4503982.3841479952</v>
      </c>
      <c r="L35" s="122">
        <f t="shared" si="6"/>
        <v>595320.48247954424</v>
      </c>
      <c r="M35" s="122">
        <f t="shared" si="6"/>
        <v>3776341</v>
      </c>
      <c r="N35" s="122">
        <f>SUM(N32:N34)</f>
        <v>111117565.33149678</v>
      </c>
    </row>
    <row r="36" spans="1:16" ht="12.75" customHeight="1" x14ac:dyDescent="0.25">
      <c r="I36" s="118"/>
      <c r="J36" s="118"/>
    </row>
    <row r="37" spans="1:16" ht="12.75" customHeight="1" x14ac:dyDescent="0.25">
      <c r="B37" s="118"/>
      <c r="C37" s="118"/>
      <c r="D37" s="118"/>
      <c r="E37" s="118"/>
      <c r="F37" s="118"/>
      <c r="G37" s="118"/>
      <c r="H37" s="118"/>
      <c r="I37" s="118"/>
      <c r="J37" s="118"/>
    </row>
    <row r="38" spans="1:16" ht="12.75" customHeight="1" x14ac:dyDescent="0.25">
      <c r="A38" s="105" t="s">
        <v>42</v>
      </c>
      <c r="B38" s="74"/>
      <c r="C38" s="74"/>
      <c r="D38" s="77"/>
      <c r="E38" s="77"/>
      <c r="F38" s="106"/>
      <c r="G38" s="81" t="s">
        <v>3</v>
      </c>
      <c r="H38" s="77" t="s">
        <v>3</v>
      </c>
      <c r="I38" s="106"/>
      <c r="J38" s="81"/>
      <c r="K38" s="81" t="s">
        <v>4</v>
      </c>
      <c r="L38" s="106" t="s">
        <v>5</v>
      </c>
      <c r="M38" s="107" t="s">
        <v>6</v>
      </c>
      <c r="N38" s="107" t="s">
        <v>7</v>
      </c>
    </row>
    <row r="39" spans="1:16" ht="12.75" customHeight="1" x14ac:dyDescent="0.25">
      <c r="A39" s="105"/>
      <c r="B39" s="75" t="s">
        <v>8</v>
      </c>
      <c r="C39" s="75"/>
      <c r="D39" s="78" t="s">
        <v>9</v>
      </c>
      <c r="E39" s="78"/>
      <c r="F39" s="108" t="s">
        <v>10</v>
      </c>
      <c r="G39" s="82" t="s">
        <v>11</v>
      </c>
      <c r="H39" s="78" t="s">
        <v>12</v>
      </c>
      <c r="I39" s="108" t="s">
        <v>5</v>
      </c>
      <c r="J39" s="82"/>
      <c r="K39" s="82" t="s">
        <v>13</v>
      </c>
      <c r="L39" s="108" t="s">
        <v>14</v>
      </c>
      <c r="M39" s="109"/>
      <c r="N39" s="109"/>
    </row>
    <row r="40" spans="1:16" x14ac:dyDescent="0.25">
      <c r="A40" s="105"/>
      <c r="B40" s="75" t="s">
        <v>15</v>
      </c>
      <c r="C40" s="75" t="s">
        <v>77</v>
      </c>
      <c r="D40" s="78" t="s">
        <v>16</v>
      </c>
      <c r="E40" s="78" t="s">
        <v>77</v>
      </c>
      <c r="F40" s="108" t="s">
        <v>11</v>
      </c>
      <c r="G40" s="82" t="s">
        <v>17</v>
      </c>
      <c r="H40" s="78" t="s">
        <v>18</v>
      </c>
      <c r="I40" s="108" t="s">
        <v>19</v>
      </c>
      <c r="J40" s="82" t="s">
        <v>77</v>
      </c>
      <c r="K40" s="82" t="s">
        <v>20</v>
      </c>
      <c r="L40" s="108" t="s">
        <v>21</v>
      </c>
      <c r="M40" s="109"/>
      <c r="N40" s="109"/>
    </row>
    <row r="41" spans="1:16" x14ac:dyDescent="0.25">
      <c r="A41" s="105"/>
      <c r="B41" s="75" t="s">
        <v>22</v>
      </c>
      <c r="C41" s="75" t="s">
        <v>78</v>
      </c>
      <c r="D41" s="78" t="s">
        <v>23</v>
      </c>
      <c r="E41" s="78" t="s">
        <v>79</v>
      </c>
      <c r="F41" s="108" t="s">
        <v>24</v>
      </c>
      <c r="G41" s="82" t="s">
        <v>25</v>
      </c>
      <c r="H41" s="78" t="s">
        <v>26</v>
      </c>
      <c r="I41" s="108" t="s">
        <v>27</v>
      </c>
      <c r="J41" s="82" t="s">
        <v>80</v>
      </c>
      <c r="K41" s="82" t="s">
        <v>28</v>
      </c>
      <c r="L41" s="108" t="s">
        <v>11</v>
      </c>
      <c r="M41" s="109"/>
      <c r="N41" s="109"/>
    </row>
    <row r="42" spans="1:16" x14ac:dyDescent="0.25">
      <c r="A42" s="105"/>
      <c r="B42" s="75"/>
      <c r="C42" s="75"/>
      <c r="D42" s="79"/>
      <c r="E42" s="79"/>
      <c r="F42" s="108" t="s">
        <v>29</v>
      </c>
      <c r="G42" s="82" t="s">
        <v>30</v>
      </c>
      <c r="H42" s="78" t="s">
        <v>31</v>
      </c>
      <c r="I42" s="108" t="s">
        <v>32</v>
      </c>
      <c r="J42" s="82"/>
      <c r="K42" s="82" t="s">
        <v>33</v>
      </c>
      <c r="L42" s="108" t="s">
        <v>24</v>
      </c>
      <c r="M42" s="109"/>
      <c r="N42" s="109"/>
    </row>
    <row r="43" spans="1:16" x14ac:dyDescent="0.25">
      <c r="A43" s="110"/>
      <c r="B43" s="76"/>
      <c r="C43" s="76"/>
      <c r="D43" s="80"/>
      <c r="E43" s="80"/>
      <c r="F43" s="111"/>
      <c r="G43" s="83"/>
      <c r="H43" s="80"/>
      <c r="I43" s="111"/>
      <c r="J43" s="83"/>
      <c r="K43" s="112" t="s">
        <v>34</v>
      </c>
      <c r="L43" s="113" t="s">
        <v>29</v>
      </c>
      <c r="M43" s="114"/>
      <c r="N43" s="114"/>
    </row>
    <row r="44" spans="1:16" ht="18.75" customHeight="1" x14ac:dyDescent="0.25">
      <c r="A44" s="124" t="s">
        <v>54</v>
      </c>
      <c r="B44" s="125">
        <v>11426972.689186499</v>
      </c>
      <c r="C44" s="125">
        <v>4880071.5637806626</v>
      </c>
      <c r="D44" s="125">
        <v>2415067.109911697</v>
      </c>
      <c r="E44" s="125">
        <v>462703.08372768725</v>
      </c>
      <c r="F44" s="125">
        <v>0</v>
      </c>
      <c r="G44" s="125">
        <v>1065</v>
      </c>
      <c r="H44" s="125">
        <v>272803.46314594685</v>
      </c>
      <c r="I44" s="125">
        <v>1089859.5786112554</v>
      </c>
      <c r="J44" s="125">
        <v>82471.524753966893</v>
      </c>
      <c r="K44" s="125">
        <v>238621.05023916508</v>
      </c>
      <c r="L44" s="125">
        <v>0</v>
      </c>
      <c r="M44" s="125">
        <v>0</v>
      </c>
      <c r="N44" s="117">
        <f>SUM(B44:M44)</f>
        <v>20869635.063356876</v>
      </c>
    </row>
    <row r="45" spans="1:16" ht="18.75" customHeight="1" x14ac:dyDescent="0.25">
      <c r="A45" s="124" t="s">
        <v>55</v>
      </c>
      <c r="B45" s="125">
        <v>11413985.543505723</v>
      </c>
      <c r="C45" s="125">
        <v>2493849.0763285095</v>
      </c>
      <c r="D45" s="125">
        <v>2413132.5414359043</v>
      </c>
      <c r="E45" s="125">
        <v>396268.47291828791</v>
      </c>
      <c r="F45" s="125">
        <v>0</v>
      </c>
      <c r="G45" s="125">
        <v>437</v>
      </c>
      <c r="H45" s="125">
        <v>355210.62843060493</v>
      </c>
      <c r="I45" s="125">
        <v>341848.68713441928</v>
      </c>
      <c r="J45" s="125">
        <v>556998.65257876855</v>
      </c>
      <c r="K45" s="125">
        <v>298059.37696965673</v>
      </c>
      <c r="L45" s="125">
        <v>0</v>
      </c>
      <c r="M45" s="125">
        <v>0</v>
      </c>
      <c r="N45" s="117">
        <f>SUM(B45:M45)</f>
        <v>18269789.979301877</v>
      </c>
    </row>
    <row r="46" spans="1:16" ht="18.75" customHeight="1" x14ac:dyDescent="0.25">
      <c r="A46" s="124" t="s">
        <v>56</v>
      </c>
      <c r="B46" s="125">
        <v>11274498.623988003</v>
      </c>
      <c r="C46" s="125">
        <v>2713460.0986048006</v>
      </c>
      <c r="D46" s="125">
        <v>2392354.5349426218</v>
      </c>
      <c r="E46" s="125">
        <v>428981.83591388544</v>
      </c>
      <c r="F46" s="125">
        <v>0</v>
      </c>
      <c r="G46" s="125">
        <v>4309</v>
      </c>
      <c r="H46" s="125">
        <v>464809.35915261821</v>
      </c>
      <c r="I46" s="125">
        <v>341848.68713441928</v>
      </c>
      <c r="J46" s="125">
        <v>0</v>
      </c>
      <c r="K46" s="125">
        <v>475942.54041720106</v>
      </c>
      <c r="L46" s="125">
        <v>0</v>
      </c>
      <c r="M46" s="125">
        <v>0</v>
      </c>
      <c r="N46" s="117">
        <f>SUM(B46:M46)</f>
        <v>18096204.680153549</v>
      </c>
    </row>
    <row r="47" spans="1:16" ht="18.75" customHeight="1" x14ac:dyDescent="0.25">
      <c r="A47" s="121" t="s">
        <v>81</v>
      </c>
      <c r="B47" s="122">
        <f t="shared" ref="B47:J47" si="7">SUM(B44:B46)</f>
        <v>34115456.856680222</v>
      </c>
      <c r="C47" s="122">
        <f t="shared" si="7"/>
        <v>10087380.738713972</v>
      </c>
      <c r="D47" s="122">
        <f t="shared" si="7"/>
        <v>7220554.1862902232</v>
      </c>
      <c r="E47" s="122">
        <f t="shared" si="7"/>
        <v>1287953.3925598606</v>
      </c>
      <c r="F47" s="122">
        <f t="shared" si="7"/>
        <v>0</v>
      </c>
      <c r="G47" s="122">
        <f t="shared" si="7"/>
        <v>5811</v>
      </c>
      <c r="H47" s="122">
        <f t="shared" si="7"/>
        <v>1092823.4507291699</v>
      </c>
      <c r="I47" s="122">
        <f t="shared" si="7"/>
        <v>1773556.9528800941</v>
      </c>
      <c r="J47" s="122">
        <f t="shared" si="7"/>
        <v>639470.17733273539</v>
      </c>
      <c r="K47" s="122">
        <f>SUM(K44:K46)</f>
        <v>1012622.9676260229</v>
      </c>
      <c r="L47" s="122">
        <f>SUM(L44:L46)</f>
        <v>0</v>
      </c>
      <c r="M47" s="122">
        <f t="shared" ref="M47" si="8">SUM(M44:M46)</f>
        <v>0</v>
      </c>
      <c r="N47" s="122">
        <f>SUM(N44:N46)</f>
        <v>57235629.722812302</v>
      </c>
    </row>
    <row r="50" spans="1:14" x14ac:dyDescent="0.25">
      <c r="A50" s="105" t="s">
        <v>43</v>
      </c>
      <c r="B50" s="74"/>
      <c r="C50" s="74"/>
      <c r="D50" s="77"/>
      <c r="E50" s="77"/>
      <c r="F50" s="106"/>
      <c r="G50" s="81" t="s">
        <v>3</v>
      </c>
      <c r="H50" s="77" t="s">
        <v>3</v>
      </c>
      <c r="I50" s="106"/>
      <c r="J50" s="81"/>
      <c r="K50" s="81" t="s">
        <v>4</v>
      </c>
      <c r="L50" s="106" t="s">
        <v>5</v>
      </c>
      <c r="M50" s="107" t="s">
        <v>6</v>
      </c>
      <c r="N50" s="107" t="s">
        <v>7</v>
      </c>
    </row>
    <row r="51" spans="1:14" x14ac:dyDescent="0.25">
      <c r="A51" s="105"/>
      <c r="B51" s="75" t="s">
        <v>8</v>
      </c>
      <c r="C51" s="75"/>
      <c r="D51" s="78" t="s">
        <v>9</v>
      </c>
      <c r="E51" s="78"/>
      <c r="F51" s="108" t="s">
        <v>10</v>
      </c>
      <c r="G51" s="82" t="s">
        <v>11</v>
      </c>
      <c r="H51" s="78" t="s">
        <v>12</v>
      </c>
      <c r="I51" s="108" t="s">
        <v>5</v>
      </c>
      <c r="J51" s="82"/>
      <c r="K51" s="82" t="s">
        <v>13</v>
      </c>
      <c r="L51" s="108" t="s">
        <v>14</v>
      </c>
      <c r="M51" s="109"/>
      <c r="N51" s="109"/>
    </row>
    <row r="52" spans="1:14" x14ac:dyDescent="0.25">
      <c r="A52" s="105"/>
      <c r="B52" s="75" t="s">
        <v>15</v>
      </c>
      <c r="C52" s="75" t="s">
        <v>77</v>
      </c>
      <c r="D52" s="78" t="s">
        <v>16</v>
      </c>
      <c r="E52" s="78" t="s">
        <v>77</v>
      </c>
      <c r="F52" s="108" t="s">
        <v>11</v>
      </c>
      <c r="G52" s="82" t="s">
        <v>17</v>
      </c>
      <c r="H52" s="78" t="s">
        <v>18</v>
      </c>
      <c r="I52" s="108" t="s">
        <v>19</v>
      </c>
      <c r="J52" s="82" t="s">
        <v>77</v>
      </c>
      <c r="K52" s="82" t="s">
        <v>20</v>
      </c>
      <c r="L52" s="108" t="s">
        <v>21</v>
      </c>
      <c r="M52" s="109"/>
      <c r="N52" s="109"/>
    </row>
    <row r="53" spans="1:14" x14ac:dyDescent="0.25">
      <c r="A53" s="105"/>
      <c r="B53" s="75" t="s">
        <v>22</v>
      </c>
      <c r="C53" s="75" t="s">
        <v>78</v>
      </c>
      <c r="D53" s="78" t="s">
        <v>23</v>
      </c>
      <c r="E53" s="78" t="s">
        <v>79</v>
      </c>
      <c r="F53" s="108" t="s">
        <v>24</v>
      </c>
      <c r="G53" s="82" t="s">
        <v>25</v>
      </c>
      <c r="H53" s="78" t="s">
        <v>26</v>
      </c>
      <c r="I53" s="108" t="s">
        <v>27</v>
      </c>
      <c r="J53" s="82" t="s">
        <v>80</v>
      </c>
      <c r="K53" s="82" t="s">
        <v>28</v>
      </c>
      <c r="L53" s="108" t="s">
        <v>11</v>
      </c>
      <c r="M53" s="109"/>
      <c r="N53" s="109"/>
    </row>
    <row r="54" spans="1:14" x14ac:dyDescent="0.25">
      <c r="A54" s="105"/>
      <c r="B54" s="75"/>
      <c r="C54" s="75"/>
      <c r="D54" s="79"/>
      <c r="E54" s="79"/>
      <c r="F54" s="108" t="s">
        <v>29</v>
      </c>
      <c r="G54" s="82" t="s">
        <v>30</v>
      </c>
      <c r="H54" s="78" t="s">
        <v>31</v>
      </c>
      <c r="I54" s="108" t="s">
        <v>32</v>
      </c>
      <c r="J54" s="82"/>
      <c r="K54" s="82" t="s">
        <v>33</v>
      </c>
      <c r="L54" s="108" t="s">
        <v>24</v>
      </c>
      <c r="M54" s="109"/>
      <c r="N54" s="109"/>
    </row>
    <row r="55" spans="1:14" x14ac:dyDescent="0.25">
      <c r="A55" s="110"/>
      <c r="B55" s="76"/>
      <c r="C55" s="76"/>
      <c r="D55" s="80"/>
      <c r="E55" s="80"/>
      <c r="F55" s="111"/>
      <c r="G55" s="83"/>
      <c r="H55" s="80"/>
      <c r="I55" s="111"/>
      <c r="J55" s="83"/>
      <c r="K55" s="112" t="s">
        <v>34</v>
      </c>
      <c r="L55" s="113" t="s">
        <v>29</v>
      </c>
      <c r="M55" s="114"/>
      <c r="N55" s="114"/>
    </row>
    <row r="56" spans="1:14" ht="18.75" customHeight="1" x14ac:dyDescent="0.25">
      <c r="A56" s="124" t="s">
        <v>54</v>
      </c>
      <c r="B56" s="125">
        <v>11568454.80860289</v>
      </c>
      <c r="C56" s="125">
        <v>4940493.7671522284</v>
      </c>
      <c r="D56" s="125">
        <v>2325769.0279668244</v>
      </c>
      <c r="E56" s="125">
        <v>445594.4502999516</v>
      </c>
      <c r="F56" s="125">
        <v>0</v>
      </c>
      <c r="G56" s="125">
        <v>0</v>
      </c>
      <c r="H56" s="125">
        <v>276181.15671360062</v>
      </c>
      <c r="I56" s="125">
        <v>1049561.5804480531</v>
      </c>
      <c r="J56" s="125">
        <v>79422.106812174141</v>
      </c>
      <c r="K56" s="125">
        <v>205626.97518532892</v>
      </c>
      <c r="L56" s="125">
        <v>0</v>
      </c>
      <c r="M56" s="125">
        <v>0</v>
      </c>
      <c r="N56" s="117">
        <f>SUM(B56:M56)</f>
        <v>20891103.873181053</v>
      </c>
    </row>
    <row r="57" spans="1:14" ht="18.75" customHeight="1" x14ac:dyDescent="0.25">
      <c r="A57" s="124" t="s">
        <v>55</v>
      </c>
      <c r="B57" s="125">
        <v>11555306.863649547</v>
      </c>
      <c r="C57" s="125">
        <v>2524726.4628787953</v>
      </c>
      <c r="D57" s="125">
        <v>2323905.9909418849</v>
      </c>
      <c r="E57" s="125">
        <v>381616.28606120276</v>
      </c>
      <c r="F57" s="125">
        <v>0</v>
      </c>
      <c r="G57" s="125">
        <v>0</v>
      </c>
      <c r="H57" s="125">
        <v>359608.63951512857</v>
      </c>
      <c r="I57" s="125">
        <v>329208.69383932918</v>
      </c>
      <c r="J57" s="125">
        <v>536403.40240247792</v>
      </c>
      <c r="K57" s="125">
        <v>256846.77881714719</v>
      </c>
      <c r="L57" s="125">
        <v>0</v>
      </c>
      <c r="M57" s="125">
        <v>0</v>
      </c>
      <c r="N57" s="117">
        <f>SUM(B57:M57)</f>
        <v>18267623.118105512</v>
      </c>
    </row>
    <row r="58" spans="1:14" ht="18.75" customHeight="1" x14ac:dyDescent="0.25">
      <c r="A58" s="124" t="s">
        <v>56</v>
      </c>
      <c r="B58" s="125">
        <v>11414092.898348046</v>
      </c>
      <c r="C58" s="125">
        <v>2747056.5809054645</v>
      </c>
      <c r="D58" s="125">
        <v>2303896.2596318768</v>
      </c>
      <c r="E58" s="125">
        <v>413120.05924561695</v>
      </c>
      <c r="F58" s="125">
        <v>0</v>
      </c>
      <c r="G58" s="125">
        <v>0</v>
      </c>
      <c r="H58" s="125">
        <v>470564.3578776716</v>
      </c>
      <c r="I58" s="125">
        <v>329208.69383932918</v>
      </c>
      <c r="J58" s="125">
        <v>0</v>
      </c>
      <c r="K58" s="125">
        <v>410134.08016568725</v>
      </c>
      <c r="L58" s="125">
        <v>0</v>
      </c>
      <c r="M58" s="125">
        <v>0</v>
      </c>
      <c r="N58" s="117">
        <f>SUM(B58:M58)</f>
        <v>18088072.930013694</v>
      </c>
    </row>
    <row r="59" spans="1:14" ht="18.75" customHeight="1" x14ac:dyDescent="0.25">
      <c r="A59" s="121" t="s">
        <v>81</v>
      </c>
      <c r="B59" s="122">
        <f t="shared" ref="B59:J59" si="9">SUM(B56:B58)</f>
        <v>34537854.570600487</v>
      </c>
      <c r="C59" s="122">
        <f t="shared" si="9"/>
        <v>10212276.810936488</v>
      </c>
      <c r="D59" s="122">
        <f t="shared" si="9"/>
        <v>6953571.2785405861</v>
      </c>
      <c r="E59" s="122">
        <f t="shared" si="9"/>
        <v>1240330.7956067713</v>
      </c>
      <c r="F59" s="122">
        <f t="shared" si="9"/>
        <v>0</v>
      </c>
      <c r="G59" s="122">
        <f t="shared" si="9"/>
        <v>0</v>
      </c>
      <c r="H59" s="122">
        <f t="shared" si="9"/>
        <v>1106354.1541064009</v>
      </c>
      <c r="I59" s="122">
        <f t="shared" si="9"/>
        <v>1707978.9681267114</v>
      </c>
      <c r="J59" s="122">
        <f t="shared" si="9"/>
        <v>615825.509214652</v>
      </c>
      <c r="K59" s="122">
        <f>SUM(K56:K58)</f>
        <v>872607.83416816336</v>
      </c>
      <c r="L59" s="122">
        <f>SUM(L56:L58)</f>
        <v>0</v>
      </c>
      <c r="M59" s="122">
        <f t="shared" ref="M59" si="10">SUM(M56:M58)</f>
        <v>0</v>
      </c>
      <c r="N59" s="122">
        <f>SUM(N56:N58)</f>
        <v>57246799.921300255</v>
      </c>
    </row>
    <row r="62" spans="1:14" x14ac:dyDescent="0.25">
      <c r="A62" s="105" t="s">
        <v>44</v>
      </c>
      <c r="B62" s="74"/>
      <c r="C62" s="74"/>
      <c r="D62" s="77"/>
      <c r="E62" s="77"/>
      <c r="F62" s="106"/>
      <c r="G62" s="81" t="s">
        <v>3</v>
      </c>
      <c r="H62" s="77" t="s">
        <v>3</v>
      </c>
      <c r="I62" s="106"/>
      <c r="J62" s="81"/>
      <c r="K62" s="81" t="s">
        <v>4</v>
      </c>
      <c r="L62" s="106" t="s">
        <v>5</v>
      </c>
      <c r="M62" s="107" t="s">
        <v>6</v>
      </c>
      <c r="N62" s="107" t="s">
        <v>7</v>
      </c>
    </row>
    <row r="63" spans="1:14" x14ac:dyDescent="0.25">
      <c r="A63" s="105"/>
      <c r="B63" s="75" t="s">
        <v>8</v>
      </c>
      <c r="C63" s="75"/>
      <c r="D63" s="78" t="s">
        <v>9</v>
      </c>
      <c r="E63" s="78"/>
      <c r="F63" s="108" t="s">
        <v>10</v>
      </c>
      <c r="G63" s="82" t="s">
        <v>11</v>
      </c>
      <c r="H63" s="78" t="s">
        <v>12</v>
      </c>
      <c r="I63" s="108" t="s">
        <v>5</v>
      </c>
      <c r="J63" s="82"/>
      <c r="K63" s="82" t="s">
        <v>13</v>
      </c>
      <c r="L63" s="108" t="s">
        <v>14</v>
      </c>
      <c r="M63" s="109"/>
      <c r="N63" s="109"/>
    </row>
    <row r="64" spans="1:14" x14ac:dyDescent="0.25">
      <c r="A64" s="105"/>
      <c r="B64" s="75" t="s">
        <v>15</v>
      </c>
      <c r="C64" s="75" t="s">
        <v>77</v>
      </c>
      <c r="D64" s="78" t="s">
        <v>16</v>
      </c>
      <c r="E64" s="78" t="s">
        <v>77</v>
      </c>
      <c r="F64" s="108" t="s">
        <v>11</v>
      </c>
      <c r="G64" s="82" t="s">
        <v>17</v>
      </c>
      <c r="H64" s="78" t="s">
        <v>18</v>
      </c>
      <c r="I64" s="108" t="s">
        <v>19</v>
      </c>
      <c r="J64" s="82" t="s">
        <v>77</v>
      </c>
      <c r="K64" s="82" t="s">
        <v>20</v>
      </c>
      <c r="L64" s="108" t="s">
        <v>21</v>
      </c>
      <c r="M64" s="109"/>
      <c r="N64" s="109"/>
    </row>
    <row r="65" spans="1:14" x14ac:dyDescent="0.25">
      <c r="A65" s="105"/>
      <c r="B65" s="75" t="s">
        <v>22</v>
      </c>
      <c r="C65" s="75" t="s">
        <v>78</v>
      </c>
      <c r="D65" s="78" t="s">
        <v>23</v>
      </c>
      <c r="E65" s="78" t="s">
        <v>79</v>
      </c>
      <c r="F65" s="108" t="s">
        <v>24</v>
      </c>
      <c r="G65" s="82" t="s">
        <v>25</v>
      </c>
      <c r="H65" s="78" t="s">
        <v>26</v>
      </c>
      <c r="I65" s="108" t="s">
        <v>27</v>
      </c>
      <c r="J65" s="82" t="s">
        <v>80</v>
      </c>
      <c r="K65" s="82" t="s">
        <v>28</v>
      </c>
      <c r="L65" s="108" t="s">
        <v>11</v>
      </c>
      <c r="M65" s="109"/>
      <c r="N65" s="109"/>
    </row>
    <row r="66" spans="1:14" x14ac:dyDescent="0.25">
      <c r="A66" s="105"/>
      <c r="B66" s="75"/>
      <c r="C66" s="75"/>
      <c r="D66" s="79"/>
      <c r="E66" s="79"/>
      <c r="F66" s="108" t="s">
        <v>29</v>
      </c>
      <c r="G66" s="82" t="s">
        <v>30</v>
      </c>
      <c r="H66" s="78" t="s">
        <v>31</v>
      </c>
      <c r="I66" s="108" t="s">
        <v>32</v>
      </c>
      <c r="J66" s="82"/>
      <c r="K66" s="82" t="s">
        <v>33</v>
      </c>
      <c r="L66" s="108" t="s">
        <v>24</v>
      </c>
      <c r="M66" s="109"/>
      <c r="N66" s="109"/>
    </row>
    <row r="67" spans="1:14" x14ac:dyDescent="0.25">
      <c r="A67" s="110"/>
      <c r="B67" s="76"/>
      <c r="C67" s="76"/>
      <c r="D67" s="80"/>
      <c r="E67" s="80"/>
      <c r="F67" s="111"/>
      <c r="G67" s="83"/>
      <c r="H67" s="80"/>
      <c r="I67" s="111"/>
      <c r="J67" s="83"/>
      <c r="K67" s="112" t="s">
        <v>34</v>
      </c>
      <c r="L67" s="113" t="s">
        <v>29</v>
      </c>
      <c r="M67" s="114"/>
      <c r="N67" s="114"/>
    </row>
    <row r="68" spans="1:14" ht="18.75" customHeight="1" x14ac:dyDescent="0.25">
      <c r="A68" s="124" t="s">
        <v>54</v>
      </c>
      <c r="B68" s="125">
        <v>28565568.568425491</v>
      </c>
      <c r="C68" s="125">
        <v>12199383.219487168</v>
      </c>
      <c r="D68" s="125">
        <v>4940645.9232858829</v>
      </c>
      <c r="E68" s="125">
        <v>946579.12193363043</v>
      </c>
      <c r="F68" s="125">
        <v>192109</v>
      </c>
      <c r="G68" s="125">
        <v>0</v>
      </c>
      <c r="H68" s="125">
        <v>681964.17757906276</v>
      </c>
      <c r="I68" s="125">
        <v>2229590.3339169109</v>
      </c>
      <c r="J68" s="125">
        <v>168716.88612319992</v>
      </c>
      <c r="K68" s="125">
        <v>1113808.2038754898</v>
      </c>
      <c r="L68" s="125">
        <v>10327.039173485273</v>
      </c>
      <c r="M68" s="125">
        <v>0</v>
      </c>
      <c r="N68" s="117">
        <f>SUM(B68:M68)</f>
        <v>51048692.473800316</v>
      </c>
    </row>
    <row r="69" spans="1:14" ht="18.75" customHeight="1" x14ac:dyDescent="0.25">
      <c r="A69" s="124" t="s">
        <v>55</v>
      </c>
      <c r="B69" s="125">
        <v>28533102.821762476</v>
      </c>
      <c r="C69" s="125">
        <v>6234216.0716442708</v>
      </c>
      <c r="D69" s="125">
        <v>4936688.2618966764</v>
      </c>
      <c r="E69" s="125">
        <v>810669.90114491933</v>
      </c>
      <c r="F69" s="125">
        <v>110170</v>
      </c>
      <c r="G69" s="125">
        <v>5560</v>
      </c>
      <c r="H69" s="125">
        <v>887968.65439872851</v>
      </c>
      <c r="I69" s="125">
        <v>699340.12000728783</v>
      </c>
      <c r="J69" s="125">
        <v>1139485.1558554175</v>
      </c>
      <c r="K69" s="125">
        <v>1391247.6664488863</v>
      </c>
      <c r="L69" s="125">
        <v>10327.039173485273</v>
      </c>
      <c r="M69" s="125">
        <v>0</v>
      </c>
      <c r="N69" s="117">
        <f>SUM(B69:M69)</f>
        <v>44758775.692332156</v>
      </c>
    </row>
    <row r="70" spans="1:14" ht="18.75" customHeight="1" x14ac:dyDescent="0.25">
      <c r="A70" s="124" t="s">
        <v>56</v>
      </c>
      <c r="B70" s="125">
        <v>28184408.266147368</v>
      </c>
      <c r="C70" s="125">
        <v>6783207.8200145056</v>
      </c>
      <c r="D70" s="125">
        <v>4894181.462539535</v>
      </c>
      <c r="E70" s="125">
        <v>877593.56668524456</v>
      </c>
      <c r="F70" s="125">
        <v>105774</v>
      </c>
      <c r="G70" s="125">
        <v>0</v>
      </c>
      <c r="H70" s="125">
        <v>1161947.6112588202</v>
      </c>
      <c r="I70" s="125">
        <v>699340.12000728783</v>
      </c>
      <c r="J70" s="125">
        <v>0</v>
      </c>
      <c r="K70" s="125">
        <v>2221550.4690751429</v>
      </c>
      <c r="L70" s="125">
        <v>10327.039173485273</v>
      </c>
      <c r="M70" s="125">
        <v>0</v>
      </c>
      <c r="N70" s="117">
        <f>SUM(B70:M70)</f>
        <v>44938330.354901388</v>
      </c>
    </row>
    <row r="71" spans="1:14" ht="18.75" customHeight="1" x14ac:dyDescent="0.25">
      <c r="A71" s="121" t="s">
        <v>81</v>
      </c>
      <c r="B71" s="122">
        <f t="shared" ref="B71:J71" si="11">SUM(B68:B70)</f>
        <v>85283079.656335324</v>
      </c>
      <c r="C71" s="122">
        <f t="shared" si="11"/>
        <v>25216807.111145943</v>
      </c>
      <c r="D71" s="122">
        <f t="shared" si="11"/>
        <v>14771515.647722095</v>
      </c>
      <c r="E71" s="122">
        <f t="shared" si="11"/>
        <v>2634842.5897637941</v>
      </c>
      <c r="F71" s="122">
        <f t="shared" si="11"/>
        <v>408053</v>
      </c>
      <c r="G71" s="122">
        <f t="shared" si="11"/>
        <v>5560</v>
      </c>
      <c r="H71" s="122">
        <f t="shared" si="11"/>
        <v>2731880.4432366113</v>
      </c>
      <c r="I71" s="122">
        <f t="shared" si="11"/>
        <v>3628270.5739314863</v>
      </c>
      <c r="J71" s="122">
        <f t="shared" si="11"/>
        <v>1308202.0419786174</v>
      </c>
      <c r="K71" s="122">
        <f>SUM(K68:K70)</f>
        <v>4726606.3393995184</v>
      </c>
      <c r="L71" s="122">
        <f>SUM(L68:L70)</f>
        <v>30981.117520455817</v>
      </c>
      <c r="M71" s="122">
        <f t="shared" ref="M71" si="12">SUM(M68:M70)</f>
        <v>0</v>
      </c>
      <c r="N71" s="122">
        <f>SUM(N68:N70)</f>
        <v>140745798.52103388</v>
      </c>
    </row>
    <row r="74" spans="1:14" x14ac:dyDescent="0.25">
      <c r="A74" s="105" t="s">
        <v>45</v>
      </c>
      <c r="B74" s="74"/>
      <c r="C74" s="74"/>
      <c r="D74" s="77"/>
      <c r="E74" s="77"/>
      <c r="F74" s="106"/>
      <c r="G74" s="81" t="s">
        <v>3</v>
      </c>
      <c r="H74" s="77" t="s">
        <v>3</v>
      </c>
      <c r="I74" s="106"/>
      <c r="J74" s="81"/>
      <c r="K74" s="81" t="s">
        <v>4</v>
      </c>
      <c r="L74" s="106" t="s">
        <v>5</v>
      </c>
      <c r="M74" s="107" t="s">
        <v>6</v>
      </c>
      <c r="N74" s="107" t="s">
        <v>7</v>
      </c>
    </row>
    <row r="75" spans="1:14" x14ac:dyDescent="0.25">
      <c r="A75" s="105"/>
      <c r="B75" s="75" t="s">
        <v>8</v>
      </c>
      <c r="C75" s="75"/>
      <c r="D75" s="78" t="s">
        <v>9</v>
      </c>
      <c r="E75" s="78"/>
      <c r="F75" s="108" t="s">
        <v>10</v>
      </c>
      <c r="G75" s="82" t="s">
        <v>11</v>
      </c>
      <c r="H75" s="78" t="s">
        <v>12</v>
      </c>
      <c r="I75" s="108" t="s">
        <v>5</v>
      </c>
      <c r="J75" s="82"/>
      <c r="K75" s="82" t="s">
        <v>13</v>
      </c>
      <c r="L75" s="108" t="s">
        <v>14</v>
      </c>
      <c r="M75" s="109"/>
      <c r="N75" s="109"/>
    </row>
    <row r="76" spans="1:14" x14ac:dyDescent="0.25">
      <c r="A76" s="105"/>
      <c r="B76" s="75" t="s">
        <v>15</v>
      </c>
      <c r="C76" s="75" t="s">
        <v>77</v>
      </c>
      <c r="D76" s="78" t="s">
        <v>16</v>
      </c>
      <c r="E76" s="78" t="s">
        <v>77</v>
      </c>
      <c r="F76" s="108" t="s">
        <v>11</v>
      </c>
      <c r="G76" s="82" t="s">
        <v>17</v>
      </c>
      <c r="H76" s="78" t="s">
        <v>18</v>
      </c>
      <c r="I76" s="108" t="s">
        <v>19</v>
      </c>
      <c r="J76" s="82" t="s">
        <v>77</v>
      </c>
      <c r="K76" s="82" t="s">
        <v>20</v>
      </c>
      <c r="L76" s="108" t="s">
        <v>21</v>
      </c>
      <c r="M76" s="109"/>
      <c r="N76" s="109"/>
    </row>
    <row r="77" spans="1:14" x14ac:dyDescent="0.25">
      <c r="A77" s="105"/>
      <c r="B77" s="75" t="s">
        <v>22</v>
      </c>
      <c r="C77" s="75" t="s">
        <v>78</v>
      </c>
      <c r="D77" s="78" t="s">
        <v>23</v>
      </c>
      <c r="E77" s="78" t="s">
        <v>79</v>
      </c>
      <c r="F77" s="108" t="s">
        <v>24</v>
      </c>
      <c r="G77" s="82" t="s">
        <v>25</v>
      </c>
      <c r="H77" s="78" t="s">
        <v>26</v>
      </c>
      <c r="I77" s="108" t="s">
        <v>27</v>
      </c>
      <c r="J77" s="82" t="s">
        <v>80</v>
      </c>
      <c r="K77" s="82" t="s">
        <v>28</v>
      </c>
      <c r="L77" s="108" t="s">
        <v>11</v>
      </c>
      <c r="M77" s="109"/>
      <c r="N77" s="109"/>
    </row>
    <row r="78" spans="1:14" x14ac:dyDescent="0.25">
      <c r="A78" s="105"/>
      <c r="B78" s="75"/>
      <c r="C78" s="75"/>
      <c r="D78" s="79"/>
      <c r="E78" s="79"/>
      <c r="F78" s="108" t="s">
        <v>29</v>
      </c>
      <c r="G78" s="82" t="s">
        <v>30</v>
      </c>
      <c r="H78" s="78" t="s">
        <v>31</v>
      </c>
      <c r="I78" s="108" t="s">
        <v>32</v>
      </c>
      <c r="J78" s="82"/>
      <c r="K78" s="82" t="s">
        <v>33</v>
      </c>
      <c r="L78" s="108" t="s">
        <v>24</v>
      </c>
      <c r="M78" s="109"/>
      <c r="N78" s="109"/>
    </row>
    <row r="79" spans="1:14" x14ac:dyDescent="0.25">
      <c r="A79" s="110"/>
      <c r="B79" s="76"/>
      <c r="C79" s="76"/>
      <c r="D79" s="80"/>
      <c r="E79" s="80"/>
      <c r="F79" s="111"/>
      <c r="G79" s="83"/>
      <c r="H79" s="80"/>
      <c r="I79" s="111"/>
      <c r="J79" s="83"/>
      <c r="K79" s="112" t="s">
        <v>34</v>
      </c>
      <c r="L79" s="113" t="s">
        <v>29</v>
      </c>
      <c r="M79" s="114"/>
      <c r="N79" s="114"/>
    </row>
    <row r="80" spans="1:14" ht="18.75" customHeight="1" x14ac:dyDescent="0.25">
      <c r="A80" s="124" t="s">
        <v>54</v>
      </c>
      <c r="B80" s="125">
        <v>7064878.0168595565</v>
      </c>
      <c r="C80" s="125">
        <v>3017169.2231558063</v>
      </c>
      <c r="D80" s="125">
        <v>2063309.9630879897</v>
      </c>
      <c r="E80" s="125">
        <v>395309.87718257675</v>
      </c>
      <c r="F80" s="125">
        <v>0</v>
      </c>
      <c r="G80" s="125">
        <v>0</v>
      </c>
      <c r="H80" s="125">
        <v>168664.37350697516</v>
      </c>
      <c r="I80" s="125">
        <v>931120.34762367443</v>
      </c>
      <c r="J80" s="125">
        <v>70459.457626475429</v>
      </c>
      <c r="K80" s="125">
        <v>63017.120958564687</v>
      </c>
      <c r="L80" s="125">
        <v>0</v>
      </c>
      <c r="M80" s="125">
        <v>0</v>
      </c>
      <c r="N80" s="117">
        <f>SUM(B80:M80)</f>
        <v>13773928.380001618</v>
      </c>
    </row>
    <row r="81" spans="1:14" ht="18.75" customHeight="1" x14ac:dyDescent="0.25">
      <c r="A81" s="124" t="s">
        <v>55</v>
      </c>
      <c r="B81" s="125">
        <v>7056848.541116721</v>
      </c>
      <c r="C81" s="125">
        <v>1541855.3973959922</v>
      </c>
      <c r="D81" s="125">
        <v>2061657.1666112391</v>
      </c>
      <c r="E81" s="125">
        <v>338551.5395718597</v>
      </c>
      <c r="F81" s="125">
        <v>0</v>
      </c>
      <c r="G81" s="125">
        <v>0</v>
      </c>
      <c r="H81" s="125">
        <v>219613.70070736602</v>
      </c>
      <c r="I81" s="125">
        <v>292058.05467608146</v>
      </c>
      <c r="J81" s="125">
        <v>475871.19404494722</v>
      </c>
      <c r="K81" s="125">
        <v>78714.11089887342</v>
      </c>
      <c r="L81" s="125">
        <v>0</v>
      </c>
      <c r="M81" s="125">
        <v>0</v>
      </c>
      <c r="N81" s="117">
        <f>SUM(B81:M81)</f>
        <v>12065169.70502308</v>
      </c>
    </row>
    <row r="82" spans="1:14" ht="18.75" customHeight="1" x14ac:dyDescent="0.25">
      <c r="A82" s="124" t="s">
        <v>56</v>
      </c>
      <c r="B82" s="125">
        <v>6970608.8958366774</v>
      </c>
      <c r="C82" s="125">
        <v>1677632.8360703713</v>
      </c>
      <c r="D82" s="125">
        <v>2043905.499324335</v>
      </c>
      <c r="E82" s="125">
        <v>366500.16572717938</v>
      </c>
      <c r="F82" s="125">
        <v>0</v>
      </c>
      <c r="G82" s="125">
        <v>590</v>
      </c>
      <c r="H82" s="125">
        <v>287374.57529897103</v>
      </c>
      <c r="I82" s="125">
        <v>292058.05467608146</v>
      </c>
      <c r="J82" s="125">
        <v>0</v>
      </c>
      <c r="K82" s="125">
        <v>125691.04280086109</v>
      </c>
      <c r="L82" s="125">
        <v>0</v>
      </c>
      <c r="M82" s="125">
        <v>0</v>
      </c>
      <c r="N82" s="117">
        <f>SUM(B82:M82)</f>
        <v>11764361.069734477</v>
      </c>
    </row>
    <row r="83" spans="1:14" ht="18.75" customHeight="1" x14ac:dyDescent="0.25">
      <c r="A83" s="121" t="s">
        <v>81</v>
      </c>
      <c r="B83" s="122">
        <f t="shared" ref="B83:J83" si="13">SUM(B80:B82)</f>
        <v>21092335.453812957</v>
      </c>
      <c r="C83" s="122">
        <f t="shared" si="13"/>
        <v>6236657.4566221703</v>
      </c>
      <c r="D83" s="122">
        <f t="shared" si="13"/>
        <v>6168872.629023564</v>
      </c>
      <c r="E83" s="122">
        <f t="shared" si="13"/>
        <v>1100361.5824816157</v>
      </c>
      <c r="F83" s="122">
        <f t="shared" si="13"/>
        <v>0</v>
      </c>
      <c r="G83" s="122">
        <f t="shared" si="13"/>
        <v>590</v>
      </c>
      <c r="H83" s="122">
        <f t="shared" si="13"/>
        <v>675652.64951331215</v>
      </c>
      <c r="I83" s="122">
        <f t="shared" si="13"/>
        <v>1515236.4569758375</v>
      </c>
      <c r="J83" s="122">
        <f t="shared" si="13"/>
        <v>546330.65167142265</v>
      </c>
      <c r="K83" s="122">
        <f>SUM(K80:K82)</f>
        <v>267422.27465829917</v>
      </c>
      <c r="L83" s="122">
        <f>SUM(L80:L82)</f>
        <v>0</v>
      </c>
      <c r="M83" s="122">
        <f t="shared" ref="M83" si="14">SUM(M80:M82)</f>
        <v>0</v>
      </c>
      <c r="N83" s="122">
        <f>SUM(N80:N82)</f>
        <v>37603459.154759176</v>
      </c>
    </row>
  </sheetData>
  <mergeCells count="21">
    <mergeCell ref="A74:A79"/>
    <mergeCell ref="M74:M79"/>
    <mergeCell ref="N74:N79"/>
    <mergeCell ref="A50:A55"/>
    <mergeCell ref="M50:M55"/>
    <mergeCell ref="N50:N55"/>
    <mergeCell ref="A62:A67"/>
    <mergeCell ref="M62:M67"/>
    <mergeCell ref="N62:N67"/>
    <mergeCell ref="A26:A31"/>
    <mergeCell ref="M26:M31"/>
    <mergeCell ref="N26:N31"/>
    <mergeCell ref="A38:A43"/>
    <mergeCell ref="M38:M43"/>
    <mergeCell ref="N38:N43"/>
    <mergeCell ref="A5:N5"/>
    <mergeCell ref="A6:N6"/>
    <mergeCell ref="A7:N7"/>
    <mergeCell ref="A9:A14"/>
    <mergeCell ref="M9:M14"/>
    <mergeCell ref="N9:N14"/>
  </mergeCells>
  <pageMargins left="0.65" right="0.16" top="0.39370078740157483" bottom="0.18" header="0.31496062992125984" footer="0.16"/>
  <pageSetup scale="52" orientation="landscape" r:id="rId1"/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6"/>
  <sheetViews>
    <sheetView view="pageBreakPreview" topLeftCell="A13" zoomScale="85" zoomScaleNormal="100" zoomScaleSheetLayoutView="85" workbookViewId="0">
      <selection activeCell="B48" sqref="B48:J52"/>
    </sheetView>
  </sheetViews>
  <sheetFormatPr baseColWidth="10" defaultRowHeight="15" x14ac:dyDescent="0.25"/>
  <cols>
    <col min="2" max="2" width="15.42578125" bestFit="1" customWidth="1"/>
    <col min="7" max="7" width="12.5703125" bestFit="1" customWidth="1"/>
    <col min="8" max="8" width="13.42578125" bestFit="1" customWidth="1"/>
    <col min="9" max="9" width="14.140625" bestFit="1" customWidth="1"/>
  </cols>
  <sheetData>
    <row r="2" spans="1:11" x14ac:dyDescent="0.2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25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5.75" thickBot="1" x14ac:dyDescent="0.3">
      <c r="A4" s="101" t="s">
        <v>73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15.75" thickTop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98" t="s">
        <v>47</v>
      </c>
      <c r="B6" s="24"/>
      <c r="C6" s="2"/>
      <c r="D6" s="3"/>
      <c r="E6" s="4" t="s">
        <v>3</v>
      </c>
      <c r="F6" s="2" t="s">
        <v>3</v>
      </c>
      <c r="G6" s="3"/>
      <c r="H6" s="4" t="s">
        <v>4</v>
      </c>
      <c r="I6" s="3" t="s">
        <v>5</v>
      </c>
      <c r="J6" s="93" t="s">
        <v>6</v>
      </c>
      <c r="K6" s="93" t="s">
        <v>7</v>
      </c>
    </row>
    <row r="7" spans="1:11" x14ac:dyDescent="0.25">
      <c r="A7" s="99"/>
      <c r="B7" s="25" t="s">
        <v>8</v>
      </c>
      <c r="C7" s="5" t="s">
        <v>9</v>
      </c>
      <c r="D7" s="6" t="s">
        <v>10</v>
      </c>
      <c r="E7" s="7" t="s">
        <v>11</v>
      </c>
      <c r="F7" s="5" t="s">
        <v>12</v>
      </c>
      <c r="G7" s="6" t="s">
        <v>5</v>
      </c>
      <c r="H7" s="7" t="s">
        <v>13</v>
      </c>
      <c r="I7" s="6" t="s">
        <v>14</v>
      </c>
      <c r="J7" s="94"/>
      <c r="K7" s="94"/>
    </row>
    <row r="8" spans="1:11" x14ac:dyDescent="0.25">
      <c r="A8" s="99"/>
      <c r="B8" s="25" t="s">
        <v>15</v>
      </c>
      <c r="C8" s="5" t="s">
        <v>16</v>
      </c>
      <c r="D8" s="6" t="s">
        <v>11</v>
      </c>
      <c r="E8" s="7" t="s">
        <v>17</v>
      </c>
      <c r="F8" s="5" t="s">
        <v>18</v>
      </c>
      <c r="G8" s="6" t="s">
        <v>19</v>
      </c>
      <c r="H8" s="7" t="s">
        <v>20</v>
      </c>
      <c r="I8" s="6" t="s">
        <v>21</v>
      </c>
      <c r="J8" s="94"/>
      <c r="K8" s="94"/>
    </row>
    <row r="9" spans="1:11" x14ac:dyDescent="0.25">
      <c r="A9" s="99"/>
      <c r="B9" s="25" t="s">
        <v>22</v>
      </c>
      <c r="C9" s="5" t="s">
        <v>23</v>
      </c>
      <c r="D9" s="6" t="s">
        <v>24</v>
      </c>
      <c r="E9" s="7" t="s">
        <v>25</v>
      </c>
      <c r="F9" s="5" t="s">
        <v>26</v>
      </c>
      <c r="G9" s="6" t="s">
        <v>27</v>
      </c>
      <c r="H9" s="7" t="s">
        <v>28</v>
      </c>
      <c r="I9" s="6" t="s">
        <v>11</v>
      </c>
      <c r="J9" s="94"/>
      <c r="K9" s="94"/>
    </row>
    <row r="10" spans="1:11" x14ac:dyDescent="0.25">
      <c r="A10" s="99"/>
      <c r="B10" s="25"/>
      <c r="C10" s="8"/>
      <c r="D10" s="6" t="s">
        <v>29</v>
      </c>
      <c r="E10" s="7" t="s">
        <v>30</v>
      </c>
      <c r="F10" s="5" t="s">
        <v>31</v>
      </c>
      <c r="G10" s="6" t="s">
        <v>32</v>
      </c>
      <c r="H10" s="7" t="s">
        <v>33</v>
      </c>
      <c r="I10" s="6" t="s">
        <v>24</v>
      </c>
      <c r="J10" s="94"/>
      <c r="K10" s="94"/>
    </row>
    <row r="11" spans="1:11" x14ac:dyDescent="0.25">
      <c r="A11" s="100"/>
      <c r="B11" s="26"/>
      <c r="C11" s="9"/>
      <c r="D11" s="10"/>
      <c r="E11" s="11"/>
      <c r="F11" s="9"/>
      <c r="G11" s="10"/>
      <c r="H11" s="12" t="s">
        <v>34</v>
      </c>
      <c r="I11" s="13" t="s">
        <v>29</v>
      </c>
      <c r="J11" s="95"/>
      <c r="K11" s="95"/>
    </row>
    <row r="12" spans="1:11" x14ac:dyDescent="0.25">
      <c r="A12" s="14" t="s">
        <v>48</v>
      </c>
      <c r="B12" s="15"/>
      <c r="C12" s="15"/>
      <c r="D12" s="15"/>
      <c r="E12" s="15"/>
      <c r="F12" s="15"/>
      <c r="G12" s="15"/>
      <c r="H12" s="15"/>
      <c r="I12" s="15"/>
      <c r="J12" s="15">
        <v>0</v>
      </c>
      <c r="K12" s="15">
        <f>SUM(B12:J12)</f>
        <v>0</v>
      </c>
    </row>
    <row r="13" spans="1:11" x14ac:dyDescent="0.25">
      <c r="A13" s="14" t="s">
        <v>49</v>
      </c>
      <c r="B13" s="15"/>
      <c r="C13" s="15"/>
      <c r="D13" s="15"/>
      <c r="E13" s="15"/>
      <c r="F13" s="15"/>
      <c r="G13" s="15"/>
      <c r="H13" s="15"/>
      <c r="I13" s="15"/>
      <c r="J13" s="15">
        <v>0</v>
      </c>
      <c r="K13" s="15">
        <f>SUM(B13:J13)</f>
        <v>0</v>
      </c>
    </row>
    <row r="14" spans="1:11" x14ac:dyDescent="0.25">
      <c r="A14" s="14" t="s">
        <v>50</v>
      </c>
      <c r="B14" s="15"/>
      <c r="C14" s="15"/>
      <c r="D14" s="15"/>
      <c r="E14" s="15"/>
      <c r="F14" s="15"/>
      <c r="G14" s="15"/>
      <c r="H14" s="15"/>
      <c r="I14" s="15"/>
      <c r="J14" s="15">
        <v>0</v>
      </c>
      <c r="K14" s="15">
        <f>SUM(B14:J14)</f>
        <v>0</v>
      </c>
    </row>
    <row r="15" spans="1:11" x14ac:dyDescent="0.25">
      <c r="A15" s="14" t="s">
        <v>51</v>
      </c>
      <c r="B15" s="15"/>
      <c r="C15" s="15"/>
      <c r="D15" s="15"/>
      <c r="E15" s="15"/>
      <c r="F15" s="15"/>
      <c r="G15" s="15"/>
      <c r="H15" s="15"/>
      <c r="I15" s="15"/>
      <c r="J15" s="15">
        <v>0</v>
      </c>
      <c r="K15" s="15">
        <f>SUM(B15:J15)</f>
        <v>0</v>
      </c>
    </row>
    <row r="16" spans="1:11" x14ac:dyDescent="0.25">
      <c r="A16" s="14" t="s">
        <v>52</v>
      </c>
      <c r="B16" s="15"/>
      <c r="C16" s="15"/>
      <c r="D16" s="15"/>
      <c r="E16" s="15"/>
      <c r="F16" s="15"/>
      <c r="G16" s="15"/>
      <c r="H16" s="15"/>
      <c r="I16" s="15"/>
      <c r="J16" s="15">
        <v>0</v>
      </c>
      <c r="K16" s="15">
        <f>SUM(B16:J16)</f>
        <v>0</v>
      </c>
    </row>
    <row r="17" spans="1:11" x14ac:dyDescent="0.25">
      <c r="A17" s="16" t="s">
        <v>40</v>
      </c>
      <c r="B17" s="17">
        <f>SUM(B12:B16)</f>
        <v>0</v>
      </c>
      <c r="C17" s="17">
        <f t="shared" ref="C17:J17" si="0">SUM(C12:C16)</f>
        <v>0</v>
      </c>
      <c r="D17" s="17">
        <f t="shared" si="0"/>
        <v>0</v>
      </c>
      <c r="E17" s="17">
        <f t="shared" si="0"/>
        <v>0</v>
      </c>
      <c r="F17" s="17">
        <f t="shared" si="0"/>
        <v>0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>SUM(K12:K16)</f>
        <v>0</v>
      </c>
    </row>
    <row r="20" spans="1:11" x14ac:dyDescent="0.25">
      <c r="A20" s="96" t="s">
        <v>46</v>
      </c>
      <c r="B20" s="96"/>
      <c r="C20" s="96"/>
      <c r="D20" s="96"/>
      <c r="E20" s="96"/>
      <c r="F20" s="96"/>
      <c r="G20" s="96"/>
      <c r="H20" s="96"/>
      <c r="I20" s="96"/>
      <c r="J20" s="96"/>
      <c r="K20" s="18"/>
    </row>
    <row r="21" spans="1:11" x14ac:dyDescent="0.25">
      <c r="A21" s="97" t="s">
        <v>1</v>
      </c>
      <c r="B21" s="97"/>
      <c r="C21" s="97"/>
      <c r="D21" s="97"/>
      <c r="E21" s="97"/>
      <c r="F21" s="97"/>
      <c r="G21" s="97"/>
      <c r="H21" s="97"/>
      <c r="I21" s="97"/>
      <c r="J21" s="97"/>
      <c r="K21" s="19"/>
    </row>
    <row r="22" spans="1:11" ht="15.75" thickBot="1" x14ac:dyDescent="0.3">
      <c r="A22" s="101" t="s">
        <v>74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ht="15.75" thickTop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19"/>
    </row>
    <row r="24" spans="1:11" x14ac:dyDescent="0.25">
      <c r="A24" s="98" t="s">
        <v>47</v>
      </c>
      <c r="B24" s="71"/>
      <c r="C24" s="2"/>
      <c r="D24" s="3"/>
      <c r="E24" s="4" t="s">
        <v>3</v>
      </c>
      <c r="F24" s="2" t="s">
        <v>3</v>
      </c>
      <c r="G24" s="3"/>
      <c r="H24" s="4" t="s">
        <v>4</v>
      </c>
      <c r="I24" s="3" t="s">
        <v>5</v>
      </c>
      <c r="J24" s="93" t="s">
        <v>6</v>
      </c>
      <c r="K24" s="93" t="s">
        <v>7</v>
      </c>
    </row>
    <row r="25" spans="1:11" x14ac:dyDescent="0.25">
      <c r="A25" s="99"/>
      <c r="B25" s="72" t="s">
        <v>8</v>
      </c>
      <c r="C25" s="5" t="s">
        <v>9</v>
      </c>
      <c r="D25" s="6" t="s">
        <v>10</v>
      </c>
      <c r="E25" s="7" t="s">
        <v>11</v>
      </c>
      <c r="F25" s="5" t="s">
        <v>12</v>
      </c>
      <c r="G25" s="6" t="s">
        <v>5</v>
      </c>
      <c r="H25" s="7" t="s">
        <v>13</v>
      </c>
      <c r="I25" s="6" t="s">
        <v>14</v>
      </c>
      <c r="J25" s="94"/>
      <c r="K25" s="94"/>
    </row>
    <row r="26" spans="1:11" x14ac:dyDescent="0.25">
      <c r="A26" s="99"/>
      <c r="B26" s="72" t="s">
        <v>15</v>
      </c>
      <c r="C26" s="5" t="s">
        <v>16</v>
      </c>
      <c r="D26" s="6" t="s">
        <v>11</v>
      </c>
      <c r="E26" s="7" t="s">
        <v>17</v>
      </c>
      <c r="F26" s="5" t="s">
        <v>18</v>
      </c>
      <c r="G26" s="6" t="s">
        <v>19</v>
      </c>
      <c r="H26" s="7" t="s">
        <v>20</v>
      </c>
      <c r="I26" s="6" t="s">
        <v>21</v>
      </c>
      <c r="J26" s="94"/>
      <c r="K26" s="94"/>
    </row>
    <row r="27" spans="1:11" x14ac:dyDescent="0.25">
      <c r="A27" s="99"/>
      <c r="B27" s="72" t="s">
        <v>22</v>
      </c>
      <c r="C27" s="5" t="s">
        <v>23</v>
      </c>
      <c r="D27" s="6" t="s">
        <v>24</v>
      </c>
      <c r="E27" s="7" t="s">
        <v>25</v>
      </c>
      <c r="F27" s="5" t="s">
        <v>26</v>
      </c>
      <c r="G27" s="6" t="s">
        <v>27</v>
      </c>
      <c r="H27" s="7" t="s">
        <v>28</v>
      </c>
      <c r="I27" s="6" t="s">
        <v>11</v>
      </c>
      <c r="J27" s="94"/>
      <c r="K27" s="94"/>
    </row>
    <row r="28" spans="1:11" x14ac:dyDescent="0.25">
      <c r="A28" s="99"/>
      <c r="B28" s="72"/>
      <c r="C28" s="8"/>
      <c r="D28" s="6" t="s">
        <v>29</v>
      </c>
      <c r="E28" s="7" t="s">
        <v>30</v>
      </c>
      <c r="F28" s="5" t="s">
        <v>31</v>
      </c>
      <c r="G28" s="6" t="s">
        <v>32</v>
      </c>
      <c r="H28" s="7" t="s">
        <v>33</v>
      </c>
      <c r="I28" s="6" t="s">
        <v>24</v>
      </c>
      <c r="J28" s="94"/>
      <c r="K28" s="94"/>
    </row>
    <row r="29" spans="1:11" x14ac:dyDescent="0.25">
      <c r="A29" s="100"/>
      <c r="B29" s="73"/>
      <c r="C29" s="9"/>
      <c r="D29" s="10"/>
      <c r="E29" s="11"/>
      <c r="F29" s="9"/>
      <c r="G29" s="10"/>
      <c r="H29" s="12" t="s">
        <v>34</v>
      </c>
      <c r="I29" s="13" t="s">
        <v>29</v>
      </c>
      <c r="J29" s="95"/>
      <c r="K29" s="95"/>
    </row>
    <row r="30" spans="1:11" x14ac:dyDescent="0.25">
      <c r="A30" s="14" t="s">
        <v>48</v>
      </c>
      <c r="B30" s="15"/>
      <c r="C30" s="15"/>
      <c r="D30" s="15"/>
      <c r="E30" s="15"/>
      <c r="F30" s="15"/>
      <c r="G30" s="15"/>
      <c r="H30" s="15"/>
      <c r="I30" s="15"/>
      <c r="J30" s="15"/>
      <c r="K30" s="15">
        <f>SUM(B30:J30)</f>
        <v>0</v>
      </c>
    </row>
    <row r="31" spans="1:11" x14ac:dyDescent="0.25">
      <c r="A31" s="14" t="s">
        <v>49</v>
      </c>
      <c r="B31" s="15"/>
      <c r="C31" s="15"/>
      <c r="D31" s="15"/>
      <c r="E31" s="15"/>
      <c r="F31" s="15"/>
      <c r="G31" s="15"/>
      <c r="H31" s="15"/>
      <c r="I31" s="15"/>
      <c r="J31" s="15"/>
      <c r="K31" s="15">
        <f>SUM(B31:J31)</f>
        <v>0</v>
      </c>
    </row>
    <row r="32" spans="1:11" x14ac:dyDescent="0.25">
      <c r="A32" s="14" t="s">
        <v>50</v>
      </c>
      <c r="B32" s="15"/>
      <c r="C32" s="15"/>
      <c r="D32" s="15"/>
      <c r="E32" s="15"/>
      <c r="F32" s="15"/>
      <c r="G32" s="15"/>
      <c r="H32" s="15"/>
      <c r="I32" s="15"/>
      <c r="J32" s="15"/>
      <c r="K32" s="15">
        <f>SUM(B32:J32)</f>
        <v>0</v>
      </c>
    </row>
    <row r="33" spans="1:11" x14ac:dyDescent="0.25">
      <c r="A33" s="14" t="s">
        <v>51</v>
      </c>
      <c r="B33" s="15"/>
      <c r="C33" s="15"/>
      <c r="D33" s="15"/>
      <c r="E33" s="15"/>
      <c r="F33" s="15"/>
      <c r="G33" s="15"/>
      <c r="H33" s="15"/>
      <c r="I33" s="15"/>
      <c r="J33" s="15"/>
      <c r="K33" s="15">
        <f>SUM(B33:J33)</f>
        <v>0</v>
      </c>
    </row>
    <row r="34" spans="1:11" x14ac:dyDescent="0.25">
      <c r="A34" s="14" t="s">
        <v>52</v>
      </c>
      <c r="B34" s="15"/>
      <c r="C34" s="15"/>
      <c r="D34" s="15"/>
      <c r="E34" s="15"/>
      <c r="F34" s="15"/>
      <c r="G34" s="15"/>
      <c r="H34" s="15"/>
      <c r="I34" s="15"/>
      <c r="J34" s="15"/>
      <c r="K34" s="15">
        <f>SUM(B34:J34)</f>
        <v>0</v>
      </c>
    </row>
    <row r="35" spans="1:11" x14ac:dyDescent="0.25">
      <c r="A35" s="16" t="s">
        <v>40</v>
      </c>
      <c r="B35" s="17">
        <f>SUM(B30:B34)</f>
        <v>0</v>
      </c>
      <c r="C35" s="17">
        <f t="shared" ref="C35:J35" si="1">SUM(C30:C34)</f>
        <v>0</v>
      </c>
      <c r="D35" s="17">
        <f t="shared" si="1"/>
        <v>0</v>
      </c>
      <c r="E35" s="17">
        <f t="shared" si="1"/>
        <v>0</v>
      </c>
      <c r="F35" s="17">
        <f t="shared" si="1"/>
        <v>0</v>
      </c>
      <c r="G35" s="17">
        <f t="shared" si="1"/>
        <v>0</v>
      </c>
      <c r="H35" s="17">
        <f t="shared" si="1"/>
        <v>0</v>
      </c>
      <c r="I35" s="17">
        <f t="shared" si="1"/>
        <v>0</v>
      </c>
      <c r="J35" s="17">
        <f t="shared" si="1"/>
        <v>0</v>
      </c>
      <c r="K35" s="17">
        <f>SUM(K30:K34)</f>
        <v>0</v>
      </c>
    </row>
    <row r="38" spans="1:11" x14ac:dyDescent="0.25">
      <c r="A38" s="96" t="s">
        <v>46</v>
      </c>
      <c r="B38" s="96"/>
      <c r="C38" s="96"/>
      <c r="D38" s="96"/>
      <c r="E38" s="96"/>
      <c r="F38" s="96"/>
      <c r="G38" s="96"/>
      <c r="H38" s="96"/>
      <c r="I38" s="96"/>
      <c r="J38" s="96"/>
      <c r="K38" s="18"/>
    </row>
    <row r="39" spans="1:11" x14ac:dyDescent="0.25">
      <c r="A39" s="97" t="s">
        <v>1</v>
      </c>
      <c r="B39" s="97"/>
      <c r="C39" s="97"/>
      <c r="D39" s="97"/>
      <c r="E39" s="97"/>
      <c r="F39" s="97"/>
      <c r="G39" s="97"/>
      <c r="H39" s="97"/>
      <c r="I39" s="97"/>
      <c r="J39" s="97"/>
      <c r="K39" s="19"/>
    </row>
    <row r="40" spans="1:11" ht="15.75" thickBot="1" x14ac:dyDescent="0.3">
      <c r="A40" s="101" t="s">
        <v>75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11" ht="15.75" thickTop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19"/>
    </row>
    <row r="42" spans="1:11" x14ac:dyDescent="0.25">
      <c r="A42" s="98" t="s">
        <v>53</v>
      </c>
      <c r="B42" s="24"/>
      <c r="C42" s="2"/>
      <c r="D42" s="3"/>
      <c r="E42" s="4" t="s">
        <v>3</v>
      </c>
      <c r="F42" s="2" t="s">
        <v>3</v>
      </c>
      <c r="G42" s="3"/>
      <c r="H42" s="4" t="s">
        <v>4</v>
      </c>
      <c r="I42" s="3" t="s">
        <v>5</v>
      </c>
      <c r="J42" s="93" t="s">
        <v>6</v>
      </c>
      <c r="K42" s="93" t="s">
        <v>7</v>
      </c>
    </row>
    <row r="43" spans="1:11" x14ac:dyDescent="0.25">
      <c r="A43" s="99"/>
      <c r="B43" s="25" t="s">
        <v>8</v>
      </c>
      <c r="C43" s="5" t="s">
        <v>9</v>
      </c>
      <c r="D43" s="6" t="s">
        <v>10</v>
      </c>
      <c r="E43" s="7" t="s">
        <v>11</v>
      </c>
      <c r="F43" s="5" t="s">
        <v>12</v>
      </c>
      <c r="G43" s="6" t="s">
        <v>5</v>
      </c>
      <c r="H43" s="7" t="s">
        <v>13</v>
      </c>
      <c r="I43" s="6" t="s">
        <v>14</v>
      </c>
      <c r="J43" s="94"/>
      <c r="K43" s="94"/>
    </row>
    <row r="44" spans="1:11" x14ac:dyDescent="0.25">
      <c r="A44" s="99"/>
      <c r="B44" s="25" t="s">
        <v>15</v>
      </c>
      <c r="C44" s="5" t="s">
        <v>16</v>
      </c>
      <c r="D44" s="6" t="s">
        <v>11</v>
      </c>
      <c r="E44" s="7" t="s">
        <v>17</v>
      </c>
      <c r="F44" s="5" t="s">
        <v>18</v>
      </c>
      <c r="G44" s="6" t="s">
        <v>19</v>
      </c>
      <c r="H44" s="7" t="s">
        <v>20</v>
      </c>
      <c r="I44" s="6" t="s">
        <v>21</v>
      </c>
      <c r="J44" s="94"/>
      <c r="K44" s="94"/>
    </row>
    <row r="45" spans="1:11" x14ac:dyDescent="0.25">
      <c r="A45" s="99"/>
      <c r="B45" s="25" t="s">
        <v>22</v>
      </c>
      <c r="C45" s="5" t="s">
        <v>23</v>
      </c>
      <c r="D45" s="6" t="s">
        <v>24</v>
      </c>
      <c r="E45" s="7" t="s">
        <v>25</v>
      </c>
      <c r="F45" s="5" t="s">
        <v>26</v>
      </c>
      <c r="G45" s="6" t="s">
        <v>27</v>
      </c>
      <c r="H45" s="7" t="s">
        <v>28</v>
      </c>
      <c r="I45" s="6" t="s">
        <v>11</v>
      </c>
      <c r="J45" s="94"/>
      <c r="K45" s="94"/>
    </row>
    <row r="46" spans="1:11" x14ac:dyDescent="0.25">
      <c r="A46" s="99"/>
      <c r="B46" s="25"/>
      <c r="C46" s="8"/>
      <c r="D46" s="6" t="s">
        <v>29</v>
      </c>
      <c r="E46" s="7" t="s">
        <v>30</v>
      </c>
      <c r="F46" s="5" t="s">
        <v>31</v>
      </c>
      <c r="G46" s="6" t="s">
        <v>32</v>
      </c>
      <c r="H46" s="7" t="s">
        <v>33</v>
      </c>
      <c r="I46" s="6" t="s">
        <v>24</v>
      </c>
      <c r="J46" s="94"/>
      <c r="K46" s="94"/>
    </row>
    <row r="47" spans="1:11" x14ac:dyDescent="0.25">
      <c r="A47" s="100"/>
      <c r="B47" s="26"/>
      <c r="C47" s="9"/>
      <c r="D47" s="10"/>
      <c r="E47" s="11"/>
      <c r="F47" s="9"/>
      <c r="G47" s="10"/>
      <c r="H47" s="12" t="s">
        <v>34</v>
      </c>
      <c r="I47" s="13" t="s">
        <v>29</v>
      </c>
      <c r="J47" s="95"/>
      <c r="K47" s="95"/>
    </row>
    <row r="48" spans="1:11" x14ac:dyDescent="0.25">
      <c r="A48" s="14" t="s">
        <v>35</v>
      </c>
      <c r="B48" s="15"/>
      <c r="C48" s="15"/>
      <c r="D48" s="15"/>
      <c r="E48" s="15"/>
      <c r="F48" s="15"/>
      <c r="G48" s="15"/>
      <c r="H48" s="15"/>
      <c r="I48" s="15"/>
      <c r="J48" s="15"/>
      <c r="K48" s="21">
        <f t="shared" ref="K48:K53" si="2">SUM(B48:J48)</f>
        <v>0</v>
      </c>
    </row>
    <row r="49" spans="1:11" x14ac:dyDescent="0.25">
      <c r="A49" s="14" t="s">
        <v>36</v>
      </c>
      <c r="B49" s="15"/>
      <c r="C49" s="15"/>
      <c r="D49" s="15"/>
      <c r="E49" s="15"/>
      <c r="F49" s="15"/>
      <c r="G49" s="15"/>
      <c r="H49" s="15"/>
      <c r="I49" s="15"/>
      <c r="J49" s="15"/>
      <c r="K49" s="21">
        <f t="shared" si="2"/>
        <v>0</v>
      </c>
    </row>
    <row r="50" spans="1:11" x14ac:dyDescent="0.25">
      <c r="A50" s="14" t="s">
        <v>37</v>
      </c>
      <c r="B50" s="15"/>
      <c r="C50" s="15"/>
      <c r="D50" s="15"/>
      <c r="E50" s="15"/>
      <c r="F50" s="15"/>
      <c r="G50" s="15"/>
      <c r="H50" s="15"/>
      <c r="I50" s="15"/>
      <c r="J50" s="15"/>
      <c r="K50" s="21">
        <f t="shared" si="2"/>
        <v>0</v>
      </c>
    </row>
    <row r="51" spans="1:11" x14ac:dyDescent="0.25">
      <c r="A51" s="14" t="s">
        <v>38</v>
      </c>
      <c r="B51" s="15"/>
      <c r="C51" s="15"/>
      <c r="D51" s="15"/>
      <c r="E51" s="15"/>
      <c r="F51" s="15"/>
      <c r="G51" s="15"/>
      <c r="H51" s="15"/>
      <c r="I51" s="15"/>
      <c r="J51" s="15"/>
      <c r="K51" s="21">
        <f t="shared" si="2"/>
        <v>0</v>
      </c>
    </row>
    <row r="52" spans="1:11" x14ac:dyDescent="0.25">
      <c r="A52" s="14" t="s">
        <v>39</v>
      </c>
      <c r="B52" s="15"/>
      <c r="C52" s="15"/>
      <c r="D52" s="15"/>
      <c r="E52" s="15"/>
      <c r="F52" s="15"/>
      <c r="G52" s="15"/>
      <c r="H52" s="15"/>
      <c r="I52" s="15"/>
      <c r="J52" s="15"/>
      <c r="K52" s="21">
        <f t="shared" si="2"/>
        <v>0</v>
      </c>
    </row>
    <row r="53" spans="1:11" x14ac:dyDescent="0.25">
      <c r="A53" s="22" t="s">
        <v>40</v>
      </c>
      <c r="B53" s="23">
        <f>SUM(B48:B52)</f>
        <v>0</v>
      </c>
      <c r="C53" s="23">
        <f t="shared" ref="C53:J53" si="3">SUM(C48:C52)</f>
        <v>0</v>
      </c>
      <c r="D53" s="23">
        <f t="shared" si="3"/>
        <v>0</v>
      </c>
      <c r="E53" s="23">
        <f t="shared" si="3"/>
        <v>0</v>
      </c>
      <c r="F53" s="23">
        <f t="shared" si="3"/>
        <v>0</v>
      </c>
      <c r="G53" s="23">
        <f t="shared" si="3"/>
        <v>0</v>
      </c>
      <c r="H53" s="23">
        <f>SUM(H48:H52)</f>
        <v>0</v>
      </c>
      <c r="I53" s="23">
        <f>SUM(I48:I52)</f>
        <v>0</v>
      </c>
      <c r="J53" s="23">
        <f t="shared" si="3"/>
        <v>0</v>
      </c>
      <c r="K53" s="23">
        <f t="shared" si="2"/>
        <v>0</v>
      </c>
    </row>
    <row r="55" spans="1:1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1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1" ht="15.75" thickBot="1" x14ac:dyDescent="0.3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1:11" ht="15.75" thickTop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19"/>
    </row>
    <row r="59" spans="1:11" x14ac:dyDescent="0.25">
      <c r="A59" s="98" t="s">
        <v>53</v>
      </c>
      <c r="B59" s="24"/>
      <c r="C59" s="2"/>
      <c r="D59" s="3"/>
      <c r="E59" s="4" t="s">
        <v>3</v>
      </c>
      <c r="F59" s="2" t="s">
        <v>3</v>
      </c>
      <c r="G59" s="3"/>
      <c r="H59" s="4" t="s">
        <v>4</v>
      </c>
      <c r="I59" s="3" t="s">
        <v>5</v>
      </c>
      <c r="J59" s="93" t="s">
        <v>6</v>
      </c>
      <c r="K59" s="93" t="s">
        <v>7</v>
      </c>
    </row>
    <row r="60" spans="1:11" x14ac:dyDescent="0.25">
      <c r="A60" s="99"/>
      <c r="B60" s="25" t="s">
        <v>8</v>
      </c>
      <c r="C60" s="5" t="s">
        <v>9</v>
      </c>
      <c r="D60" s="6" t="s">
        <v>10</v>
      </c>
      <c r="E60" s="7" t="s">
        <v>11</v>
      </c>
      <c r="F60" s="5" t="s">
        <v>12</v>
      </c>
      <c r="G60" s="6" t="s">
        <v>5</v>
      </c>
      <c r="H60" s="7" t="s">
        <v>13</v>
      </c>
      <c r="I60" s="6" t="s">
        <v>14</v>
      </c>
      <c r="J60" s="94"/>
      <c r="K60" s="94"/>
    </row>
    <row r="61" spans="1:11" x14ac:dyDescent="0.25">
      <c r="A61" s="99"/>
      <c r="B61" s="25" t="s">
        <v>15</v>
      </c>
      <c r="C61" s="5" t="s">
        <v>16</v>
      </c>
      <c r="D61" s="6" t="s">
        <v>11</v>
      </c>
      <c r="E61" s="7" t="s">
        <v>17</v>
      </c>
      <c r="F61" s="5" t="s">
        <v>18</v>
      </c>
      <c r="G61" s="6" t="s">
        <v>19</v>
      </c>
      <c r="H61" s="7" t="s">
        <v>20</v>
      </c>
      <c r="I61" s="6" t="s">
        <v>21</v>
      </c>
      <c r="J61" s="94"/>
      <c r="K61" s="94"/>
    </row>
    <row r="62" spans="1:11" x14ac:dyDescent="0.25">
      <c r="A62" s="99"/>
      <c r="B62" s="25" t="s">
        <v>22</v>
      </c>
      <c r="C62" s="5" t="s">
        <v>23</v>
      </c>
      <c r="D62" s="6" t="s">
        <v>24</v>
      </c>
      <c r="E62" s="7" t="s">
        <v>25</v>
      </c>
      <c r="F62" s="5" t="s">
        <v>26</v>
      </c>
      <c r="G62" s="6" t="s">
        <v>27</v>
      </c>
      <c r="H62" s="7" t="s">
        <v>28</v>
      </c>
      <c r="I62" s="6" t="s">
        <v>11</v>
      </c>
      <c r="J62" s="94"/>
      <c r="K62" s="94"/>
    </row>
    <row r="63" spans="1:11" x14ac:dyDescent="0.25">
      <c r="A63" s="99"/>
      <c r="B63" s="25"/>
      <c r="C63" s="8"/>
      <c r="D63" s="6" t="s">
        <v>29</v>
      </c>
      <c r="E63" s="7" t="s">
        <v>30</v>
      </c>
      <c r="F63" s="5" t="s">
        <v>31</v>
      </c>
      <c r="G63" s="6" t="s">
        <v>32</v>
      </c>
      <c r="H63" s="7" t="s">
        <v>33</v>
      </c>
      <c r="I63" s="6" t="s">
        <v>24</v>
      </c>
      <c r="J63" s="94"/>
      <c r="K63" s="94"/>
    </row>
    <row r="64" spans="1:11" x14ac:dyDescent="0.25">
      <c r="A64" s="100"/>
      <c r="B64" s="26"/>
      <c r="C64" s="9"/>
      <c r="D64" s="10"/>
      <c r="E64" s="11"/>
      <c r="F64" s="9"/>
      <c r="G64" s="10"/>
      <c r="H64" s="12" t="s">
        <v>34</v>
      </c>
      <c r="I64" s="13" t="s">
        <v>29</v>
      </c>
      <c r="J64" s="95"/>
      <c r="K64" s="95"/>
    </row>
    <row r="65" spans="1:11" x14ac:dyDescent="0.25">
      <c r="A65" s="14" t="s">
        <v>35</v>
      </c>
      <c r="B65" s="21">
        <f>B12+B30+B48</f>
        <v>0</v>
      </c>
      <c r="C65" s="21">
        <f t="shared" ref="C65:J65" si="4">C12+C30+C48</f>
        <v>0</v>
      </c>
      <c r="D65" s="21">
        <f t="shared" si="4"/>
        <v>0</v>
      </c>
      <c r="E65" s="21">
        <f t="shared" si="4"/>
        <v>0</v>
      </c>
      <c r="F65" s="21">
        <f t="shared" si="4"/>
        <v>0</v>
      </c>
      <c r="G65" s="21">
        <f t="shared" si="4"/>
        <v>0</v>
      </c>
      <c r="H65" s="21">
        <f t="shared" si="4"/>
        <v>0</v>
      </c>
      <c r="I65" s="21">
        <f t="shared" si="4"/>
        <v>0</v>
      </c>
      <c r="J65" s="21">
        <f t="shared" si="4"/>
        <v>0</v>
      </c>
      <c r="K65" s="21">
        <f>SUM(B65:J65)</f>
        <v>0</v>
      </c>
    </row>
    <row r="66" spans="1:11" x14ac:dyDescent="0.25">
      <c r="A66" s="14" t="s">
        <v>36</v>
      </c>
      <c r="B66" s="21">
        <f t="shared" ref="B66:J66" si="5">B13+B31+B49</f>
        <v>0</v>
      </c>
      <c r="C66" s="21">
        <f t="shared" si="5"/>
        <v>0</v>
      </c>
      <c r="D66" s="21">
        <f t="shared" si="5"/>
        <v>0</v>
      </c>
      <c r="E66" s="21">
        <f t="shared" si="5"/>
        <v>0</v>
      </c>
      <c r="F66" s="21">
        <f t="shared" si="5"/>
        <v>0</v>
      </c>
      <c r="G66" s="21">
        <f t="shared" si="5"/>
        <v>0</v>
      </c>
      <c r="H66" s="21">
        <f t="shared" si="5"/>
        <v>0</v>
      </c>
      <c r="I66" s="21">
        <f t="shared" si="5"/>
        <v>0</v>
      </c>
      <c r="J66" s="21">
        <f t="shared" si="5"/>
        <v>0</v>
      </c>
      <c r="K66" s="21">
        <f>SUM(B66:J66)</f>
        <v>0</v>
      </c>
    </row>
    <row r="67" spans="1:11" x14ac:dyDescent="0.25">
      <c r="A67" s="14" t="s">
        <v>37</v>
      </c>
      <c r="B67" s="21">
        <f t="shared" ref="B67:J67" si="6">B14+B32+B50</f>
        <v>0</v>
      </c>
      <c r="C67" s="21">
        <f t="shared" si="6"/>
        <v>0</v>
      </c>
      <c r="D67" s="21">
        <f t="shared" si="6"/>
        <v>0</v>
      </c>
      <c r="E67" s="21">
        <f t="shared" si="6"/>
        <v>0</v>
      </c>
      <c r="F67" s="21">
        <f t="shared" si="6"/>
        <v>0</v>
      </c>
      <c r="G67" s="21">
        <f t="shared" si="6"/>
        <v>0</v>
      </c>
      <c r="H67" s="21">
        <f t="shared" si="6"/>
        <v>0</v>
      </c>
      <c r="I67" s="21">
        <f t="shared" si="6"/>
        <v>0</v>
      </c>
      <c r="J67" s="21">
        <f t="shared" si="6"/>
        <v>0</v>
      </c>
      <c r="K67" s="21">
        <f>SUM(B67:J67)</f>
        <v>0</v>
      </c>
    </row>
    <row r="68" spans="1:11" x14ac:dyDescent="0.25">
      <c r="A68" s="14" t="s">
        <v>38</v>
      </c>
      <c r="B68" s="21">
        <f t="shared" ref="B68:J68" si="7">B15+B33+B51</f>
        <v>0</v>
      </c>
      <c r="C68" s="21">
        <f t="shared" si="7"/>
        <v>0</v>
      </c>
      <c r="D68" s="21">
        <f t="shared" si="7"/>
        <v>0</v>
      </c>
      <c r="E68" s="21">
        <f t="shared" si="7"/>
        <v>0</v>
      </c>
      <c r="F68" s="21">
        <f t="shared" si="7"/>
        <v>0</v>
      </c>
      <c r="G68" s="21">
        <f t="shared" si="7"/>
        <v>0</v>
      </c>
      <c r="H68" s="21">
        <f t="shared" si="7"/>
        <v>0</v>
      </c>
      <c r="I68" s="21">
        <f t="shared" si="7"/>
        <v>0</v>
      </c>
      <c r="J68" s="21">
        <f t="shared" si="7"/>
        <v>0</v>
      </c>
      <c r="K68" s="21">
        <f>SUM(B68:J68)</f>
        <v>0</v>
      </c>
    </row>
    <row r="69" spans="1:11" x14ac:dyDescent="0.25">
      <c r="A69" s="14" t="s">
        <v>39</v>
      </c>
      <c r="B69" s="21">
        <f t="shared" ref="B69:J69" si="8">B16+B34+B52</f>
        <v>0</v>
      </c>
      <c r="C69" s="21">
        <f t="shared" si="8"/>
        <v>0</v>
      </c>
      <c r="D69" s="21">
        <f t="shared" si="8"/>
        <v>0</v>
      </c>
      <c r="E69" s="21">
        <f t="shared" si="8"/>
        <v>0</v>
      </c>
      <c r="F69" s="21">
        <f t="shared" si="8"/>
        <v>0</v>
      </c>
      <c r="G69" s="21">
        <f t="shared" si="8"/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>SUM(B69:J69)</f>
        <v>0</v>
      </c>
    </row>
    <row r="70" spans="1:11" x14ac:dyDescent="0.25">
      <c r="A70" s="22" t="s">
        <v>40</v>
      </c>
      <c r="B70" s="23">
        <f>SUM(B65:B69)</f>
        <v>0</v>
      </c>
      <c r="C70" s="23">
        <f t="shared" ref="C70:J70" si="9">SUM(C65:C69)</f>
        <v>0</v>
      </c>
      <c r="D70" s="23">
        <f t="shared" si="9"/>
        <v>0</v>
      </c>
      <c r="E70" s="23">
        <f t="shared" si="9"/>
        <v>0</v>
      </c>
      <c r="F70" s="23">
        <f t="shared" si="9"/>
        <v>0</v>
      </c>
      <c r="G70" s="23">
        <f t="shared" si="9"/>
        <v>0</v>
      </c>
      <c r="H70" s="23">
        <f t="shared" si="9"/>
        <v>0</v>
      </c>
      <c r="I70" s="23">
        <f t="shared" si="9"/>
        <v>0</v>
      </c>
      <c r="J70" s="23">
        <f t="shared" si="9"/>
        <v>0</v>
      </c>
      <c r="K70" s="23">
        <f t="shared" ref="K70" si="10">SUM(B70:J70)</f>
        <v>0</v>
      </c>
    </row>
    <row r="72" spans="1:11" x14ac:dyDescent="0.25">
      <c r="B72" s="28">
        <f>B70-'3er trimestre 2020'!B20</f>
        <v>-236666694.32995173</v>
      </c>
      <c r="C72" s="28">
        <f>C70-'3er trimestre 2020'!D20</f>
        <v>-47218364.422465086</v>
      </c>
      <c r="D72" s="28">
        <f>D70-'3er trimestre 2020'!F20</f>
        <v>-2502098</v>
      </c>
      <c r="E72" s="28">
        <f>E70-'3er trimestre 2020'!G20</f>
        <v>-14257</v>
      </c>
      <c r="F72" s="28">
        <f>F70-'3er trimestre 2020'!H20</f>
        <v>-7581165.1784953214</v>
      </c>
      <c r="G72" s="28">
        <f>G70-'3er trimestre 2020'!I20</f>
        <v>-11598065.240490252</v>
      </c>
      <c r="H72" s="28">
        <f>H70-'3er trimestre 2020'!K20</f>
        <v>-11383241.800000001</v>
      </c>
      <c r="I72" s="28">
        <f>I70-'3er trimestre 2020'!L20</f>
        <v>-626301.60000000009</v>
      </c>
      <c r="J72" s="28">
        <f>J70-'3er trimestre 2020'!M20</f>
        <v>-3776341</v>
      </c>
      <c r="K72" s="28">
        <f>K70-'3er trimestre 2020'!N20</f>
        <v>-403949252.65140235</v>
      </c>
    </row>
    <row r="75" spans="1:11" x14ac:dyDescent="0.25">
      <c r="K75" s="28"/>
    </row>
    <row r="78" spans="1:11" x14ac:dyDescent="0.25">
      <c r="B78" s="28"/>
      <c r="C78" s="28"/>
      <c r="D78" s="28"/>
      <c r="E78" s="28"/>
      <c r="F78" s="28"/>
      <c r="G78" s="28"/>
      <c r="H78" s="28"/>
      <c r="I78" s="28"/>
      <c r="J78" s="28"/>
    </row>
    <row r="81" spans="2:11" x14ac:dyDescent="0.25"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2:11" x14ac:dyDescent="0.25"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2:11" x14ac:dyDescent="0.25"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2:11" x14ac:dyDescent="0.25"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2:11" x14ac:dyDescent="0.25">
      <c r="B85" s="28"/>
      <c r="C85" s="28"/>
      <c r="D85" s="28"/>
      <c r="E85" s="28"/>
      <c r="F85" s="28"/>
      <c r="G85" s="28"/>
      <c r="H85" s="28"/>
      <c r="I85" s="28"/>
      <c r="J85" s="28"/>
      <c r="K85" s="28"/>
    </row>
    <row r="86" spans="2:11" x14ac:dyDescent="0.25">
      <c r="B86" s="28"/>
      <c r="C86" s="28"/>
      <c r="D86" s="28"/>
      <c r="E86" s="28"/>
      <c r="F86" s="28"/>
      <c r="G86" s="28"/>
      <c r="H86" s="28"/>
      <c r="I86" s="28"/>
      <c r="J86" s="28"/>
      <c r="K86" s="28"/>
    </row>
  </sheetData>
  <mergeCells count="24">
    <mergeCell ref="A38:J38"/>
    <mergeCell ref="A39:J39"/>
    <mergeCell ref="A59:A64"/>
    <mergeCell ref="J59:J64"/>
    <mergeCell ref="A40:K40"/>
    <mergeCell ref="K59:K64"/>
    <mergeCell ref="A42:A47"/>
    <mergeCell ref="J42:J47"/>
    <mergeCell ref="K42:K47"/>
    <mergeCell ref="A55:K55"/>
    <mergeCell ref="A56:K56"/>
    <mergeCell ref="A57:K57"/>
    <mergeCell ref="A2:K2"/>
    <mergeCell ref="A3:K3"/>
    <mergeCell ref="A4:K4"/>
    <mergeCell ref="A6:A11"/>
    <mergeCell ref="J6:J11"/>
    <mergeCell ref="K6:K11"/>
    <mergeCell ref="K24:K29"/>
    <mergeCell ref="A20:J20"/>
    <mergeCell ref="A21:J21"/>
    <mergeCell ref="A24:A29"/>
    <mergeCell ref="J24:J29"/>
    <mergeCell ref="A22:K22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Hoja3</vt:lpstr>
      <vt:lpstr>3er trimestre 2020</vt:lpstr>
      <vt:lpstr>datos</vt:lpstr>
      <vt:lpstr>'3er trimestre 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RUBIO</dc:creator>
  <cp:lastModifiedBy>Lic. José Miguel Cota Silva</cp:lastModifiedBy>
  <cp:lastPrinted>2020-10-01T18:35:48Z</cp:lastPrinted>
  <dcterms:created xsi:type="dcterms:W3CDTF">2018-02-08T15:23:42Z</dcterms:created>
  <dcterms:modified xsi:type="dcterms:W3CDTF">2020-10-01T18:36:20Z</dcterms:modified>
</cp:coreProperties>
</file>