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20868" windowHeight="8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80" i="1" l="1"/>
  <c r="H80" i="1"/>
  <c r="I80" i="1"/>
  <c r="F32" i="1"/>
  <c r="I59" i="1"/>
  <c r="I58" i="1"/>
  <c r="F59" i="1"/>
  <c r="F58" i="1"/>
  <c r="I44" i="1" l="1"/>
  <c r="F44" i="1"/>
  <c r="F45" i="1"/>
  <c r="I65" i="1"/>
  <c r="F65" i="1"/>
  <c r="I32" i="1"/>
  <c r="I42" i="1"/>
  <c r="F42" i="1"/>
  <c r="F43" i="1"/>
  <c r="E14" i="1"/>
  <c r="G14" i="1"/>
  <c r="H14" i="1"/>
  <c r="D14" i="1"/>
  <c r="I25" i="1"/>
  <c r="F25" i="1"/>
  <c r="I24" i="1"/>
  <c r="F24" i="1"/>
  <c r="F71" i="1"/>
  <c r="F72" i="1"/>
  <c r="I77" i="1"/>
  <c r="F77" i="1"/>
  <c r="H79" i="1" l="1"/>
  <c r="G79" i="1"/>
  <c r="H83" i="1"/>
  <c r="G83" i="1"/>
  <c r="F83" i="1"/>
  <c r="F82" i="1"/>
  <c r="F81" i="1"/>
  <c r="F70" i="1"/>
  <c r="I37" i="1" l="1"/>
  <c r="F37" i="1"/>
  <c r="E78" i="1" l="1"/>
  <c r="D26" i="1"/>
  <c r="H27" i="1"/>
  <c r="H26" i="1" s="1"/>
  <c r="G27" i="1"/>
  <c r="G26" i="1" s="1"/>
  <c r="F27" i="1"/>
  <c r="F26" i="1" s="1"/>
  <c r="E27" i="1"/>
  <c r="E26" i="1" s="1"/>
  <c r="D27" i="1"/>
  <c r="I28" i="1"/>
  <c r="I27" i="1" s="1"/>
  <c r="I26" i="1" s="1"/>
  <c r="H78" i="1"/>
  <c r="G78" i="1"/>
  <c r="F80" i="1"/>
  <c r="F78" i="1" s="1"/>
  <c r="E80" i="1"/>
  <c r="D80" i="1"/>
  <c r="D78" i="1" s="1"/>
  <c r="I83" i="1"/>
  <c r="I82" i="1"/>
  <c r="I81" i="1"/>
  <c r="I79" i="1"/>
  <c r="I78" i="1" l="1"/>
  <c r="E29" i="1"/>
  <c r="G29" i="1"/>
  <c r="H29" i="1"/>
  <c r="D29" i="1"/>
  <c r="I76" i="1"/>
  <c r="I75" i="1"/>
  <c r="I74" i="1"/>
  <c r="I73" i="1"/>
  <c r="I72" i="1"/>
  <c r="I71" i="1"/>
  <c r="F73" i="1"/>
  <c r="F74" i="1"/>
  <c r="F75" i="1"/>
  <c r="F76" i="1"/>
  <c r="H85" i="1" l="1"/>
  <c r="E85" i="1"/>
  <c r="I70" i="1"/>
  <c r="I69" i="1"/>
  <c r="I68" i="1"/>
  <c r="I67" i="1"/>
  <c r="I66" i="1"/>
  <c r="I64" i="1"/>
  <c r="I63" i="1"/>
  <c r="I62" i="1"/>
  <c r="I61" i="1"/>
  <c r="I60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1" i="1"/>
  <c r="I40" i="1"/>
  <c r="I39" i="1"/>
  <c r="I38" i="1"/>
  <c r="I36" i="1"/>
  <c r="F69" i="1"/>
  <c r="F68" i="1"/>
  <c r="F67" i="1"/>
  <c r="F66" i="1"/>
  <c r="F64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8" i="1"/>
  <c r="F47" i="1"/>
  <c r="F46" i="1"/>
  <c r="F41" i="1"/>
  <c r="F40" i="1"/>
  <c r="F39" i="1"/>
  <c r="F38" i="1"/>
  <c r="F36" i="1"/>
  <c r="I35" i="1"/>
  <c r="I34" i="1"/>
  <c r="I33" i="1"/>
  <c r="I31" i="1"/>
  <c r="I30" i="1"/>
  <c r="F35" i="1"/>
  <c r="F34" i="1"/>
  <c r="F33" i="1"/>
  <c r="F31" i="1"/>
  <c r="F30" i="1"/>
  <c r="I23" i="1"/>
  <c r="I22" i="1"/>
  <c r="I21" i="1"/>
  <c r="I20" i="1"/>
  <c r="I19" i="1"/>
  <c r="I18" i="1"/>
  <c r="I17" i="1"/>
  <c r="I16" i="1"/>
  <c r="I15" i="1"/>
  <c r="G85" i="1"/>
  <c r="F23" i="1"/>
  <c r="F22" i="1"/>
  <c r="F21" i="1"/>
  <c r="F20" i="1"/>
  <c r="F19" i="1"/>
  <c r="F18" i="1"/>
  <c r="F17" i="1"/>
  <c r="F16" i="1"/>
  <c r="F15" i="1"/>
  <c r="D85" i="1"/>
  <c r="H11" i="1"/>
  <c r="G11" i="1"/>
  <c r="E11" i="1"/>
  <c r="D11" i="1"/>
  <c r="I13" i="1"/>
  <c r="F13" i="1"/>
  <c r="I12" i="1"/>
  <c r="F12" i="1"/>
  <c r="H7" i="1"/>
  <c r="G7" i="1"/>
  <c r="E7" i="1"/>
  <c r="D7" i="1"/>
  <c r="I9" i="1"/>
  <c r="I8" i="1"/>
  <c r="F9" i="1"/>
  <c r="F8" i="1"/>
  <c r="I6" i="1"/>
  <c r="F6" i="1"/>
  <c r="F7" i="1" l="1"/>
  <c r="I14" i="1"/>
  <c r="F14" i="1"/>
  <c r="I29" i="1"/>
  <c r="I11" i="1"/>
  <c r="F11" i="1"/>
  <c r="I7" i="1"/>
  <c r="F29" i="1"/>
  <c r="I85" i="1" l="1"/>
  <c r="F85" i="1"/>
</calcChain>
</file>

<file path=xl/sharedStrings.xml><?xml version="1.0" encoding="utf-8"?>
<sst xmlns="http://schemas.openxmlformats.org/spreadsheetml/2006/main" count="157" uniqueCount="93">
  <si>
    <t>UNIVERSIDAD AUTONOMA DE BAJA CALIFORNIA SUR</t>
  </si>
  <si>
    <t>Estado Analitico de ingreso</t>
  </si>
  <si>
    <t>Rubro de Ingresos</t>
  </si>
  <si>
    <t xml:space="preserve"> </t>
  </si>
  <si>
    <t>Fuente de Financiamiento</t>
  </si>
  <si>
    <t>Ley de Ingresos Estimada                    (1)</t>
  </si>
  <si>
    <t>Ampliaciones y Reducciones (2)</t>
  </si>
  <si>
    <t>Modificado (3=1+2)</t>
  </si>
  <si>
    <t>Devengado (4)</t>
  </si>
  <si>
    <t>Recaudado(5)</t>
  </si>
  <si>
    <t>Avance de Recaudacion (6=5-1)</t>
  </si>
  <si>
    <t>IMPUESTOS</t>
  </si>
  <si>
    <t>Accesorios de Impuestos</t>
  </si>
  <si>
    <t>CUOTAS Y APORTACIONES DE SEGURIDAD SOCIAL</t>
  </si>
  <si>
    <t>cuotas para la seguridad social</t>
  </si>
  <si>
    <t>Accesorios de cuotas y aportaciones de seguridad social</t>
  </si>
  <si>
    <t xml:space="preserve">Ingresos Propios </t>
  </si>
  <si>
    <t>CONTRIBUCIONES DE MEJORAS</t>
  </si>
  <si>
    <t>DERECHOS</t>
  </si>
  <si>
    <t>Derecho a los Hidrocarburos (Derogado)</t>
  </si>
  <si>
    <t>Accesorios de Derechos</t>
  </si>
  <si>
    <t>PRODUCTOS</t>
  </si>
  <si>
    <t>Cafeteria</t>
  </si>
  <si>
    <t>Centro de Convenciones</t>
  </si>
  <si>
    <t>Convenio coca-cola</t>
  </si>
  <si>
    <t>Espacio fotocopiado</t>
  </si>
  <si>
    <t>Otros arrendamientos</t>
  </si>
  <si>
    <t>Otros Ingresos y Beneficios Varios</t>
  </si>
  <si>
    <t>Otros Productos</t>
  </si>
  <si>
    <t>Papeleria</t>
  </si>
  <si>
    <t>Productos Financieros</t>
  </si>
  <si>
    <t>Ingresos por venta de Bienes, Prestacion de Servicios y Otros Ingresos</t>
  </si>
  <si>
    <t>Campo agricola</t>
  </si>
  <si>
    <t>Certificaciones</t>
  </si>
  <si>
    <t>Constancias</t>
  </si>
  <si>
    <t>Cotejo de documentacion para titulacion</t>
  </si>
  <si>
    <t>Credenciales</t>
  </si>
  <si>
    <t>Cuota unica de nuevo ingreso</t>
  </si>
  <si>
    <t>Cuota unica de nuevo ingreso Licenciatura</t>
  </si>
  <si>
    <t>Curso de regularizacion</t>
  </si>
  <si>
    <t>Cursos de idiomas</t>
  </si>
  <si>
    <t>Cursos de titulacion</t>
  </si>
  <si>
    <t>Diplomados</t>
  </si>
  <si>
    <t>Eventos</t>
  </si>
  <si>
    <t>Examen de grado y especializacion</t>
  </si>
  <si>
    <t>Examen de idiomas</t>
  </si>
  <si>
    <t>Examen de titulacion</t>
  </si>
  <si>
    <t>Examen extemporaneo</t>
  </si>
  <si>
    <t>Examen extraordinario</t>
  </si>
  <si>
    <t>Examen de admision</t>
  </si>
  <si>
    <t>Inscripcion de alumno especial</t>
  </si>
  <si>
    <t>Inscripcion de nuevo ingreso</t>
  </si>
  <si>
    <t>Inscripciones posgrado</t>
  </si>
  <si>
    <t>Otros</t>
  </si>
  <si>
    <t>Otros Cursos</t>
  </si>
  <si>
    <t>Otros examenes</t>
  </si>
  <si>
    <t>Posta de zootecnia</t>
  </si>
  <si>
    <t>Reinscripcion de Alumno Especial</t>
  </si>
  <si>
    <t>Reinscripciones licenciaturas</t>
  </si>
  <si>
    <t>Reiscripciones posgrados</t>
  </si>
  <si>
    <t>Revalidaciones</t>
  </si>
  <si>
    <t>Servicio de laboratorio Fitopatologico</t>
  </si>
  <si>
    <t>Servicios de laboratorio suelos</t>
  </si>
  <si>
    <t>Servicios hospital veterinario</t>
  </si>
  <si>
    <t xml:space="preserve">Talleres </t>
  </si>
  <si>
    <t>Titulos</t>
  </si>
  <si>
    <t>Venta de agua</t>
  </si>
  <si>
    <t>Venta de libros y otros documentos</t>
  </si>
  <si>
    <t>Venta de medicamento</t>
  </si>
  <si>
    <t>Venta de poroductos agropecuarios</t>
  </si>
  <si>
    <t>Venta de porductos de fibra de vidrio</t>
  </si>
  <si>
    <t>Venta libros editorial</t>
  </si>
  <si>
    <t>CONVENIOS</t>
  </si>
  <si>
    <t>transferencias,asignaciones, Subsidiosy Sobvencionesy pensiones y jubilaciones</t>
  </si>
  <si>
    <t>Transferencias y asignaciones</t>
  </si>
  <si>
    <t>Subsidios y subvenciones</t>
  </si>
  <si>
    <t>Subsidio federal</t>
  </si>
  <si>
    <t>Subsidio estatal</t>
  </si>
  <si>
    <t>Total</t>
  </si>
  <si>
    <t>INGRESOS DERIVADOS DE FINANCIAMIENTO</t>
  </si>
  <si>
    <t>APPROVECHAMIENTOS</t>
  </si>
  <si>
    <t>Aprovechamientos</t>
  </si>
  <si>
    <t>Multa por extemporaneidad</t>
  </si>
  <si>
    <t>Del 01/01/2019 al 31/12/2019</t>
  </si>
  <si>
    <t>Cuota unica de nuevo ingreso posgrado</t>
  </si>
  <si>
    <t>Locales</t>
  </si>
  <si>
    <t>venta de desecho viejo</t>
  </si>
  <si>
    <t>Congresos</t>
  </si>
  <si>
    <t>Certificado medico</t>
  </si>
  <si>
    <t>Seguro de vida</t>
  </si>
  <si>
    <t>Duatlon universitario</t>
  </si>
  <si>
    <t>Otros servicios de laboratorio</t>
  </si>
  <si>
    <t>Otros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</si>
</sst>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theme="2" tint="-9.9917600024414813E-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44" fontId="6" fillId="3" borderId="0" xfId="1" applyFont="1" applyFill="1" applyAlignment="1">
      <alignment vertical="center"/>
    </xf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Fill="1"/>
    <xf numFmtId="0" fontId="0" fillId="0" borderId="0" xfId="0" applyAlignment="1">
      <alignment horizontal="right"/>
    </xf>
    <xf numFmtId="4" fontId="6" fillId="3" borderId="0" xfId="0" applyNumberFormat="1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0</xdr:row>
      <xdr:rowOff>7620</xdr:rowOff>
    </xdr:from>
    <xdr:to>
      <xdr:col>0</xdr:col>
      <xdr:colOff>1371600</xdr:colOff>
      <xdr:row>2</xdr:row>
      <xdr:rowOff>144780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7620"/>
          <a:ext cx="108966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topLeftCell="A58" workbookViewId="0">
      <selection activeCell="D31" sqref="D31"/>
    </sheetView>
  </sheetViews>
  <sheetFormatPr baseColWidth="10" defaultRowHeight="14.4" x14ac:dyDescent="0.3"/>
  <cols>
    <col min="1" max="1" width="15.88671875" customWidth="1"/>
    <col min="2" max="2" width="45.77734375" customWidth="1"/>
    <col min="3" max="3" width="14.77734375" bestFit="1" customWidth="1"/>
    <col min="4" max="4" width="13.44140625" bestFit="1" customWidth="1"/>
    <col min="6" max="6" width="13.44140625" bestFit="1" customWidth="1"/>
    <col min="7" max="8" width="15.77734375" bestFit="1" customWidth="1"/>
    <col min="9" max="9" width="13.109375" bestFit="1" customWidth="1"/>
  </cols>
  <sheetData>
    <row r="1" spans="1:10" ht="55.2" x14ac:dyDescent="0.45">
      <c r="A1" s="4" t="s">
        <v>0</v>
      </c>
      <c r="B1" s="5"/>
      <c r="C1" s="5"/>
      <c r="D1" s="5"/>
      <c r="E1" s="5"/>
      <c r="F1" s="5"/>
      <c r="G1" s="5"/>
      <c r="H1" s="5"/>
      <c r="I1" s="5"/>
      <c r="J1" s="1"/>
    </row>
    <row r="2" spans="1:10" ht="22.8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1"/>
    </row>
    <row r="3" spans="1:10" ht="23.4" x14ac:dyDescent="0.3">
      <c r="A3" s="6" t="s">
        <v>83</v>
      </c>
      <c r="B3" s="7"/>
      <c r="C3" s="7"/>
      <c r="D3" s="7"/>
      <c r="E3" s="7"/>
      <c r="F3" s="7"/>
      <c r="G3" s="7"/>
      <c r="H3" s="7"/>
      <c r="I3" s="7"/>
      <c r="J3" s="1"/>
    </row>
    <row r="4" spans="1:10" ht="57.6" x14ac:dyDescent="0.3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  <c r="H4" s="11" t="s">
        <v>9</v>
      </c>
      <c r="I4" s="9" t="s">
        <v>10</v>
      </c>
      <c r="J4" s="2"/>
    </row>
    <row r="5" spans="1:10" x14ac:dyDescent="0.3">
      <c r="A5" s="12" t="s">
        <v>11</v>
      </c>
      <c r="B5" s="12"/>
      <c r="C5" s="12"/>
      <c r="D5" s="12"/>
      <c r="E5" s="12"/>
      <c r="F5" s="12"/>
      <c r="G5" s="12"/>
      <c r="H5" s="12"/>
      <c r="I5" s="12"/>
    </row>
    <row r="6" spans="1:10" x14ac:dyDescent="0.3">
      <c r="B6" t="s">
        <v>12</v>
      </c>
      <c r="C6" t="s">
        <v>16</v>
      </c>
      <c r="D6" s="13">
        <v>0</v>
      </c>
      <c r="E6" s="13">
        <v>0</v>
      </c>
      <c r="F6" s="13">
        <f>+D6+E6</f>
        <v>0</v>
      </c>
      <c r="G6" s="13">
        <v>0</v>
      </c>
      <c r="H6" s="13">
        <v>0</v>
      </c>
      <c r="I6" s="13">
        <f>+H6-D6</f>
        <v>0</v>
      </c>
    </row>
    <row r="7" spans="1:10" x14ac:dyDescent="0.3">
      <c r="A7" s="12" t="s">
        <v>13</v>
      </c>
      <c r="B7" s="12"/>
      <c r="C7" s="12"/>
      <c r="D7" s="14">
        <f>SUM(D8:D9)</f>
        <v>0</v>
      </c>
      <c r="E7" s="14">
        <f t="shared" ref="E7:I7" si="0">SUM(E8:E9)</f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</row>
    <row r="8" spans="1:10" x14ac:dyDescent="0.3">
      <c r="B8" t="s">
        <v>14</v>
      </c>
      <c r="C8" s="1" t="s">
        <v>16</v>
      </c>
      <c r="D8" s="13">
        <v>0</v>
      </c>
      <c r="E8" s="13">
        <v>0</v>
      </c>
      <c r="F8" s="13">
        <f t="shared" ref="F8:F9" si="1">+D8+E8</f>
        <v>0</v>
      </c>
      <c r="G8" s="13">
        <v>0</v>
      </c>
      <c r="H8" s="13">
        <v>0</v>
      </c>
      <c r="I8" s="13">
        <f t="shared" ref="I8:I9" si="2">+H8-D8</f>
        <v>0</v>
      </c>
    </row>
    <row r="9" spans="1:10" x14ac:dyDescent="0.3">
      <c r="B9" t="s">
        <v>15</v>
      </c>
      <c r="C9" s="1" t="s">
        <v>16</v>
      </c>
      <c r="D9" s="13">
        <v>0</v>
      </c>
      <c r="E9" s="13">
        <v>0</v>
      </c>
      <c r="F9" s="13">
        <f t="shared" si="1"/>
        <v>0</v>
      </c>
      <c r="G9" s="13">
        <v>0</v>
      </c>
      <c r="H9" s="13">
        <v>0</v>
      </c>
      <c r="I9" s="13">
        <f t="shared" si="2"/>
        <v>0</v>
      </c>
    </row>
    <row r="10" spans="1:10" x14ac:dyDescent="0.3">
      <c r="A10" s="12" t="s">
        <v>17</v>
      </c>
      <c r="B10" s="12"/>
      <c r="C10" s="12"/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10" x14ac:dyDescent="0.3">
      <c r="A11" s="12" t="s">
        <v>18</v>
      </c>
      <c r="B11" s="12"/>
      <c r="C11" s="12"/>
      <c r="D11" s="14">
        <f>SUM(D12:D13)</f>
        <v>0</v>
      </c>
      <c r="E11" s="14">
        <f t="shared" ref="E11:I11" si="3">SUM(E12:E13)</f>
        <v>0</v>
      </c>
      <c r="F11" s="14">
        <f t="shared" si="3"/>
        <v>0</v>
      </c>
      <c r="G11" s="14">
        <f t="shared" si="3"/>
        <v>0</v>
      </c>
      <c r="H11" s="14">
        <f t="shared" si="3"/>
        <v>0</v>
      </c>
      <c r="I11" s="14">
        <f t="shared" si="3"/>
        <v>0</v>
      </c>
    </row>
    <row r="12" spans="1:10" x14ac:dyDescent="0.3">
      <c r="B12" t="s">
        <v>19</v>
      </c>
      <c r="C12" s="1" t="s">
        <v>16</v>
      </c>
      <c r="D12" s="13">
        <v>0</v>
      </c>
      <c r="E12" s="13">
        <v>0</v>
      </c>
      <c r="F12" s="13">
        <f t="shared" ref="F12:F77" si="4">+D12+E12</f>
        <v>0</v>
      </c>
      <c r="G12" s="13">
        <v>0</v>
      </c>
      <c r="H12" s="13">
        <v>0</v>
      </c>
      <c r="I12" s="13">
        <f t="shared" ref="I12:I78" si="5">+H12-D12</f>
        <v>0</v>
      </c>
    </row>
    <row r="13" spans="1:10" x14ac:dyDescent="0.3">
      <c r="B13" t="s">
        <v>20</v>
      </c>
      <c r="C13" s="1" t="s">
        <v>16</v>
      </c>
      <c r="D13" s="13">
        <v>0</v>
      </c>
      <c r="E13" s="13">
        <v>0</v>
      </c>
      <c r="F13" s="13">
        <f t="shared" si="4"/>
        <v>0</v>
      </c>
      <c r="G13" s="13">
        <v>0</v>
      </c>
      <c r="H13" s="13">
        <v>0</v>
      </c>
      <c r="I13" s="13">
        <f t="shared" si="5"/>
        <v>0</v>
      </c>
    </row>
    <row r="14" spans="1:10" x14ac:dyDescent="0.3">
      <c r="A14" s="12" t="s">
        <v>21</v>
      </c>
      <c r="B14" s="12"/>
      <c r="C14" s="12"/>
      <c r="D14" s="14">
        <f>SUM(D15:D25)</f>
        <v>119847.47</v>
      </c>
      <c r="E14" s="14">
        <f t="shared" ref="E14:I14" si="6">SUM(E15:E25)</f>
        <v>0</v>
      </c>
      <c r="F14" s="14">
        <f t="shared" si="6"/>
        <v>119847.47</v>
      </c>
      <c r="G14" s="14">
        <f t="shared" si="6"/>
        <v>1584698.5299999998</v>
      </c>
      <c r="H14" s="14">
        <f t="shared" si="6"/>
        <v>1584698.5299999998</v>
      </c>
      <c r="I14" s="14">
        <f t="shared" si="6"/>
        <v>1464851.06</v>
      </c>
    </row>
    <row r="15" spans="1:10" x14ac:dyDescent="0.3">
      <c r="B15" t="s">
        <v>22</v>
      </c>
      <c r="C15" t="s">
        <v>16</v>
      </c>
      <c r="D15" s="15">
        <v>6385.7</v>
      </c>
      <c r="E15" s="15">
        <v>0</v>
      </c>
      <c r="F15" s="15">
        <f t="shared" si="4"/>
        <v>6385.7</v>
      </c>
      <c r="G15" s="15">
        <v>2500</v>
      </c>
      <c r="H15" s="13">
        <v>2500</v>
      </c>
      <c r="I15" s="13">
        <f t="shared" si="5"/>
        <v>-3885.7</v>
      </c>
    </row>
    <row r="16" spans="1:10" x14ac:dyDescent="0.3">
      <c r="B16" t="s">
        <v>23</v>
      </c>
      <c r="C16" s="1" t="s">
        <v>16</v>
      </c>
      <c r="D16" s="15"/>
      <c r="E16" s="15">
        <v>0</v>
      </c>
      <c r="F16" s="15">
        <f t="shared" si="4"/>
        <v>0</v>
      </c>
      <c r="G16" s="15">
        <v>0</v>
      </c>
      <c r="H16" s="13">
        <v>0</v>
      </c>
      <c r="I16" s="13">
        <f t="shared" si="5"/>
        <v>0</v>
      </c>
    </row>
    <row r="17" spans="1:9" x14ac:dyDescent="0.3">
      <c r="B17" t="s">
        <v>24</v>
      </c>
      <c r="C17" s="1" t="s">
        <v>16</v>
      </c>
      <c r="D17" s="15"/>
      <c r="E17" s="15">
        <v>0</v>
      </c>
      <c r="F17" s="15">
        <f t="shared" si="4"/>
        <v>0</v>
      </c>
      <c r="G17" s="15">
        <v>0</v>
      </c>
      <c r="H17" s="13">
        <v>0</v>
      </c>
      <c r="I17" s="13">
        <f t="shared" si="5"/>
        <v>0</v>
      </c>
    </row>
    <row r="18" spans="1:9" x14ac:dyDescent="0.3">
      <c r="B18" t="s">
        <v>25</v>
      </c>
      <c r="C18" s="1" t="s">
        <v>16</v>
      </c>
      <c r="D18" s="15">
        <v>6073.02</v>
      </c>
      <c r="E18" s="15">
        <v>0</v>
      </c>
      <c r="F18" s="15">
        <f t="shared" si="4"/>
        <v>6073.02</v>
      </c>
      <c r="G18" s="15">
        <v>23400</v>
      </c>
      <c r="H18" s="13">
        <v>23400</v>
      </c>
      <c r="I18" s="13">
        <f t="shared" si="5"/>
        <v>17326.98</v>
      </c>
    </row>
    <row r="19" spans="1:9" x14ac:dyDescent="0.3">
      <c r="B19" t="s">
        <v>26</v>
      </c>
      <c r="C19" s="1" t="s">
        <v>16</v>
      </c>
      <c r="D19" s="15">
        <v>0</v>
      </c>
      <c r="E19" s="15">
        <v>0</v>
      </c>
      <c r="F19" s="15">
        <f t="shared" si="4"/>
        <v>0</v>
      </c>
      <c r="G19" s="15">
        <v>2850</v>
      </c>
      <c r="H19" s="13">
        <v>2850</v>
      </c>
      <c r="I19" s="13">
        <f t="shared" si="5"/>
        <v>2850</v>
      </c>
    </row>
    <row r="20" spans="1:9" x14ac:dyDescent="0.3">
      <c r="B20" t="s">
        <v>27</v>
      </c>
      <c r="C20" s="1" t="s">
        <v>16</v>
      </c>
      <c r="D20" s="15"/>
      <c r="E20" s="15">
        <v>0</v>
      </c>
      <c r="F20" s="15">
        <f t="shared" si="4"/>
        <v>0</v>
      </c>
      <c r="G20" s="15">
        <v>0</v>
      </c>
      <c r="H20" s="13">
        <v>0</v>
      </c>
      <c r="I20" s="13">
        <f t="shared" si="5"/>
        <v>0</v>
      </c>
    </row>
    <row r="21" spans="1:9" x14ac:dyDescent="0.3">
      <c r="B21" t="s">
        <v>28</v>
      </c>
      <c r="C21" s="1" t="s">
        <v>16</v>
      </c>
      <c r="D21" s="15">
        <v>0</v>
      </c>
      <c r="E21" s="15">
        <v>0</v>
      </c>
      <c r="F21" s="15">
        <f t="shared" si="4"/>
        <v>0</v>
      </c>
      <c r="G21" s="15">
        <v>49.89</v>
      </c>
      <c r="H21" s="13">
        <v>49.89</v>
      </c>
      <c r="I21" s="13">
        <f t="shared" si="5"/>
        <v>49.89</v>
      </c>
    </row>
    <row r="22" spans="1:9" x14ac:dyDescent="0.3">
      <c r="B22" t="s">
        <v>29</v>
      </c>
      <c r="C22" s="1" t="s">
        <v>16</v>
      </c>
      <c r="D22" s="15">
        <v>1597.21</v>
      </c>
      <c r="E22" s="15">
        <v>0</v>
      </c>
      <c r="F22" s="15">
        <f t="shared" si="4"/>
        <v>1597.21</v>
      </c>
      <c r="G22" s="15">
        <v>0</v>
      </c>
      <c r="H22" s="13">
        <v>0</v>
      </c>
      <c r="I22" s="13">
        <f t="shared" si="5"/>
        <v>-1597.21</v>
      </c>
    </row>
    <row r="23" spans="1:9" x14ac:dyDescent="0.3">
      <c r="B23" t="s">
        <v>30</v>
      </c>
      <c r="C23" s="1" t="s">
        <v>16</v>
      </c>
      <c r="D23" s="15"/>
      <c r="E23" s="15">
        <v>0</v>
      </c>
      <c r="F23" s="15">
        <f t="shared" si="4"/>
        <v>0</v>
      </c>
      <c r="G23" s="15">
        <v>1555898.64</v>
      </c>
      <c r="H23" s="13">
        <v>1555898.64</v>
      </c>
      <c r="I23" s="13">
        <f t="shared" si="5"/>
        <v>1555898.64</v>
      </c>
    </row>
    <row r="24" spans="1:9" s="1" customFormat="1" x14ac:dyDescent="0.3">
      <c r="B24" s="1" t="s">
        <v>85</v>
      </c>
      <c r="C24" s="1" t="s">
        <v>16</v>
      </c>
      <c r="D24" s="15">
        <v>1334.14</v>
      </c>
      <c r="E24" s="15">
        <v>0</v>
      </c>
      <c r="F24" s="15">
        <f t="shared" si="4"/>
        <v>1334.14</v>
      </c>
      <c r="G24" s="15">
        <v>0</v>
      </c>
      <c r="H24" s="13">
        <v>0</v>
      </c>
      <c r="I24" s="13">
        <f t="shared" si="5"/>
        <v>-1334.14</v>
      </c>
    </row>
    <row r="25" spans="1:9" s="1" customFormat="1" x14ac:dyDescent="0.3">
      <c r="B25" s="1" t="s">
        <v>86</v>
      </c>
      <c r="C25" s="1" t="s">
        <v>16</v>
      </c>
      <c r="D25" s="15">
        <v>104457.4</v>
      </c>
      <c r="E25" s="15">
        <v>0</v>
      </c>
      <c r="F25" s="15">
        <f t="shared" si="4"/>
        <v>104457.4</v>
      </c>
      <c r="G25" s="15">
        <v>0</v>
      </c>
      <c r="H25" s="13">
        <v>0</v>
      </c>
      <c r="I25" s="13">
        <f t="shared" si="5"/>
        <v>-104457.4</v>
      </c>
    </row>
    <row r="26" spans="1:9" s="1" customFormat="1" x14ac:dyDescent="0.3">
      <c r="A26" s="12" t="s">
        <v>80</v>
      </c>
      <c r="B26" s="12"/>
      <c r="C26" s="12"/>
      <c r="D26" s="14">
        <f>SUM(D27:D27)</f>
        <v>150439.88</v>
      </c>
      <c r="E26" s="14">
        <f t="shared" ref="E26:I26" si="7">SUM(E27:E27)</f>
        <v>0</v>
      </c>
      <c r="F26" s="14">
        <f t="shared" si="7"/>
        <v>150439.88</v>
      </c>
      <c r="G26" s="14">
        <f t="shared" si="7"/>
        <v>107000</v>
      </c>
      <c r="H26" s="14">
        <f t="shared" si="7"/>
        <v>107000</v>
      </c>
      <c r="I26" s="14">
        <f t="shared" si="7"/>
        <v>-43439.880000000005</v>
      </c>
    </row>
    <row r="27" spans="1:9" s="1" customFormat="1" x14ac:dyDescent="0.3">
      <c r="B27" s="1" t="s">
        <v>81</v>
      </c>
      <c r="D27" s="15">
        <f>+D28</f>
        <v>150439.88</v>
      </c>
      <c r="E27" s="15">
        <f t="shared" ref="E27:I27" si="8">+E28</f>
        <v>0</v>
      </c>
      <c r="F27" s="15">
        <f t="shared" si="8"/>
        <v>150439.88</v>
      </c>
      <c r="G27" s="15">
        <f t="shared" si="8"/>
        <v>107000</v>
      </c>
      <c r="H27" s="15">
        <f t="shared" si="8"/>
        <v>107000</v>
      </c>
      <c r="I27" s="15">
        <f t="shared" si="8"/>
        <v>-43439.880000000005</v>
      </c>
    </row>
    <row r="28" spans="1:9" s="1" customFormat="1" x14ac:dyDescent="0.3">
      <c r="B28" s="16" t="s">
        <v>82</v>
      </c>
      <c r="C28" s="1" t="s">
        <v>16</v>
      </c>
      <c r="D28" s="15">
        <v>150439.88</v>
      </c>
      <c r="E28" s="13">
        <v>0</v>
      </c>
      <c r="F28" s="13">
        <v>150439.88</v>
      </c>
      <c r="G28" s="13">
        <v>107000</v>
      </c>
      <c r="H28" s="13">
        <v>107000</v>
      </c>
      <c r="I28" s="13">
        <f t="shared" si="5"/>
        <v>-43439.880000000005</v>
      </c>
    </row>
    <row r="29" spans="1:9" x14ac:dyDescent="0.3">
      <c r="A29" s="12" t="s">
        <v>31</v>
      </c>
      <c r="B29" s="12"/>
      <c r="C29" s="12"/>
      <c r="D29" s="14">
        <f>SUM(D30:D76)</f>
        <v>28872143.439999998</v>
      </c>
      <c r="E29" s="14">
        <f t="shared" ref="E29:I29" si="9">SUM(E30:E76)</f>
        <v>0</v>
      </c>
      <c r="F29" s="14">
        <f t="shared" si="9"/>
        <v>28872143.439999998</v>
      </c>
      <c r="G29" s="14">
        <f t="shared" si="9"/>
        <v>51298065.140000001</v>
      </c>
      <c r="H29" s="14">
        <f t="shared" si="9"/>
        <v>51298065.140000001</v>
      </c>
      <c r="I29" s="14">
        <f t="shared" si="9"/>
        <v>22425921.699999999</v>
      </c>
    </row>
    <row r="30" spans="1:9" x14ac:dyDescent="0.3">
      <c r="B30" t="s">
        <v>32</v>
      </c>
      <c r="C30" s="1" t="s">
        <v>16</v>
      </c>
      <c r="D30" s="15">
        <v>64715.83</v>
      </c>
      <c r="E30" s="15">
        <v>0</v>
      </c>
      <c r="F30" s="15">
        <f t="shared" si="4"/>
        <v>64715.83</v>
      </c>
      <c r="G30" s="15">
        <v>58305</v>
      </c>
      <c r="H30" s="13">
        <v>58305</v>
      </c>
      <c r="I30" s="13">
        <f t="shared" si="5"/>
        <v>-6410.8300000000017</v>
      </c>
    </row>
    <row r="31" spans="1:9" x14ac:dyDescent="0.3">
      <c r="B31" t="s">
        <v>33</v>
      </c>
      <c r="C31" s="1" t="s">
        <v>16</v>
      </c>
      <c r="D31" s="15">
        <v>63256.61</v>
      </c>
      <c r="E31" s="15">
        <v>0</v>
      </c>
      <c r="F31" s="15">
        <f t="shared" si="4"/>
        <v>63256.61</v>
      </c>
      <c r="G31" s="15">
        <v>653882.5</v>
      </c>
      <c r="H31" s="13">
        <v>653882.5</v>
      </c>
      <c r="I31" s="13">
        <f t="shared" si="5"/>
        <v>590625.89</v>
      </c>
    </row>
    <row r="32" spans="1:9" s="1" customFormat="1" x14ac:dyDescent="0.3">
      <c r="B32" s="1" t="s">
        <v>88</v>
      </c>
      <c r="C32" s="1" t="s">
        <v>16</v>
      </c>
      <c r="D32" s="15">
        <v>69318.48</v>
      </c>
      <c r="E32" s="15">
        <v>0</v>
      </c>
      <c r="F32" s="15">
        <f>+D32+E32</f>
        <v>69318.48</v>
      </c>
      <c r="G32" s="15">
        <v>0</v>
      </c>
      <c r="H32" s="13">
        <v>0</v>
      </c>
      <c r="I32" s="13">
        <f t="shared" si="5"/>
        <v>-69318.48</v>
      </c>
    </row>
    <row r="33" spans="2:9" x14ac:dyDescent="0.3">
      <c r="B33" t="s">
        <v>34</v>
      </c>
      <c r="C33" s="1" t="s">
        <v>16</v>
      </c>
      <c r="D33" s="15">
        <v>437453.88</v>
      </c>
      <c r="E33" s="15">
        <v>0</v>
      </c>
      <c r="F33" s="15">
        <f t="shared" si="4"/>
        <v>437453.88</v>
      </c>
      <c r="G33" s="15">
        <v>1428077.5</v>
      </c>
      <c r="H33" s="13">
        <v>1428077.5</v>
      </c>
      <c r="I33" s="13">
        <f t="shared" si="5"/>
        <v>990623.62</v>
      </c>
    </row>
    <row r="34" spans="2:9" x14ac:dyDescent="0.3">
      <c r="B34" t="s">
        <v>35</v>
      </c>
      <c r="C34" s="1" t="s">
        <v>16</v>
      </c>
      <c r="D34" s="15">
        <v>0</v>
      </c>
      <c r="E34" s="15">
        <v>0</v>
      </c>
      <c r="F34" s="15">
        <f t="shared" si="4"/>
        <v>0</v>
      </c>
      <c r="G34" s="15">
        <v>237805</v>
      </c>
      <c r="H34" s="13">
        <v>237805</v>
      </c>
      <c r="I34" s="13">
        <f t="shared" si="5"/>
        <v>237805</v>
      </c>
    </row>
    <row r="35" spans="2:9" x14ac:dyDescent="0.3">
      <c r="B35" t="s">
        <v>36</v>
      </c>
      <c r="C35" s="1" t="s">
        <v>16</v>
      </c>
      <c r="D35" s="15">
        <v>80079.259999999995</v>
      </c>
      <c r="E35" s="15">
        <v>0</v>
      </c>
      <c r="F35" s="15">
        <f t="shared" si="4"/>
        <v>80079.259999999995</v>
      </c>
      <c r="G35" s="15">
        <v>148420</v>
      </c>
      <c r="H35" s="13">
        <v>148420</v>
      </c>
      <c r="I35" s="13">
        <f t="shared" si="5"/>
        <v>68340.740000000005</v>
      </c>
    </row>
    <row r="36" spans="2:9" x14ac:dyDescent="0.3">
      <c r="B36" t="s">
        <v>37</v>
      </c>
      <c r="C36" s="1" t="s">
        <v>16</v>
      </c>
      <c r="D36" s="15"/>
      <c r="E36" s="15">
        <v>0</v>
      </c>
      <c r="F36" s="15">
        <f t="shared" si="4"/>
        <v>0</v>
      </c>
      <c r="G36" s="15"/>
      <c r="H36" s="13"/>
      <c r="I36" s="13">
        <f t="shared" si="5"/>
        <v>0</v>
      </c>
    </row>
    <row r="37" spans="2:9" s="1" customFormat="1" x14ac:dyDescent="0.3">
      <c r="B37" s="1" t="s">
        <v>84</v>
      </c>
      <c r="C37" s="1" t="s">
        <v>16</v>
      </c>
      <c r="D37" s="15">
        <v>4446356.87</v>
      </c>
      <c r="E37" s="15">
        <v>0</v>
      </c>
      <c r="F37" s="15">
        <f t="shared" si="4"/>
        <v>4446356.87</v>
      </c>
      <c r="G37" s="15">
        <v>12015</v>
      </c>
      <c r="H37" s="13">
        <v>12015</v>
      </c>
      <c r="I37" s="13">
        <f t="shared" si="5"/>
        <v>-4434341.87</v>
      </c>
    </row>
    <row r="38" spans="2:9" x14ac:dyDescent="0.3">
      <c r="B38" s="1" t="s">
        <v>38</v>
      </c>
      <c r="C38" s="1" t="s">
        <v>16</v>
      </c>
      <c r="D38" s="15">
        <v>2224249.69</v>
      </c>
      <c r="E38" s="15">
        <v>0</v>
      </c>
      <c r="F38" s="15">
        <f t="shared" si="4"/>
        <v>2224249.69</v>
      </c>
      <c r="G38" s="15">
        <v>622110</v>
      </c>
      <c r="H38" s="13">
        <v>622110</v>
      </c>
      <c r="I38" s="13">
        <f t="shared" si="5"/>
        <v>-1602139.69</v>
      </c>
    </row>
    <row r="39" spans="2:9" x14ac:dyDescent="0.3">
      <c r="B39" t="s">
        <v>39</v>
      </c>
      <c r="C39" s="1" t="s">
        <v>16</v>
      </c>
      <c r="D39" s="15">
        <v>0</v>
      </c>
      <c r="E39" s="15">
        <v>0</v>
      </c>
      <c r="F39" s="15">
        <f t="shared" si="4"/>
        <v>0</v>
      </c>
      <c r="G39" s="15">
        <v>53120</v>
      </c>
      <c r="H39" s="13">
        <v>53120</v>
      </c>
      <c r="I39" s="13">
        <f t="shared" si="5"/>
        <v>53120</v>
      </c>
    </row>
    <row r="40" spans="2:9" x14ac:dyDescent="0.3">
      <c r="B40" t="s">
        <v>40</v>
      </c>
      <c r="C40" s="1" t="s">
        <v>16</v>
      </c>
      <c r="D40" s="15">
        <v>2192336.89</v>
      </c>
      <c r="E40" s="15">
        <v>0</v>
      </c>
      <c r="F40" s="15">
        <f t="shared" si="4"/>
        <v>2192336.89</v>
      </c>
      <c r="G40" s="15">
        <v>1382349.5</v>
      </c>
      <c r="H40" s="13">
        <v>1382349.5</v>
      </c>
      <c r="I40" s="13">
        <f t="shared" si="5"/>
        <v>-809987.39000000013</v>
      </c>
    </row>
    <row r="41" spans="2:9" x14ac:dyDescent="0.3">
      <c r="B41" t="s">
        <v>41</v>
      </c>
      <c r="C41" s="1" t="s">
        <v>16</v>
      </c>
      <c r="D41" s="15">
        <v>0</v>
      </c>
      <c r="E41" s="15">
        <v>0</v>
      </c>
      <c r="F41" s="15">
        <f t="shared" si="4"/>
        <v>0</v>
      </c>
      <c r="G41" s="15">
        <v>196500</v>
      </c>
      <c r="H41" s="13">
        <v>196500</v>
      </c>
      <c r="I41" s="13">
        <f t="shared" si="5"/>
        <v>196500</v>
      </c>
    </row>
    <row r="42" spans="2:9" s="1" customFormat="1" x14ac:dyDescent="0.3">
      <c r="B42" s="1" t="s">
        <v>87</v>
      </c>
      <c r="C42" s="1" t="s">
        <v>16</v>
      </c>
      <c r="D42" s="15">
        <v>5003.04</v>
      </c>
      <c r="E42" s="15">
        <v>0</v>
      </c>
      <c r="F42" s="15">
        <f t="shared" si="4"/>
        <v>5003.04</v>
      </c>
      <c r="G42" s="15">
        <v>0</v>
      </c>
      <c r="H42" s="13">
        <v>0</v>
      </c>
      <c r="I42" s="13">
        <f t="shared" si="5"/>
        <v>-5003.04</v>
      </c>
    </row>
    <row r="43" spans="2:9" x14ac:dyDescent="0.3">
      <c r="B43" t="s">
        <v>42</v>
      </c>
      <c r="C43" s="1" t="s">
        <v>16</v>
      </c>
      <c r="D43" s="15">
        <v>121568.04</v>
      </c>
      <c r="E43" s="15">
        <v>0</v>
      </c>
      <c r="F43" s="15">
        <f t="shared" si="4"/>
        <v>121568.04</v>
      </c>
      <c r="G43" s="15">
        <v>1090000</v>
      </c>
      <c r="H43" s="13">
        <v>1090000</v>
      </c>
      <c r="I43" s="13">
        <f t="shared" si="5"/>
        <v>968431.96</v>
      </c>
    </row>
    <row r="44" spans="2:9" s="1" customFormat="1" x14ac:dyDescent="0.3">
      <c r="B44" s="1" t="s">
        <v>90</v>
      </c>
      <c r="C44" s="1" t="s">
        <v>16</v>
      </c>
      <c r="D44" s="15">
        <v>8869.02</v>
      </c>
      <c r="E44" s="15">
        <v>0</v>
      </c>
      <c r="F44" s="15">
        <f t="shared" si="4"/>
        <v>8869.02</v>
      </c>
      <c r="G44" s="15">
        <v>0</v>
      </c>
      <c r="H44" s="13">
        <v>0</v>
      </c>
      <c r="I44" s="13">
        <f t="shared" si="5"/>
        <v>-8869.02</v>
      </c>
    </row>
    <row r="45" spans="2:9" x14ac:dyDescent="0.3">
      <c r="B45" t="s">
        <v>43</v>
      </c>
      <c r="C45" s="1" t="s">
        <v>16</v>
      </c>
      <c r="D45" s="15">
        <v>16150.72</v>
      </c>
      <c r="E45" s="15">
        <v>0</v>
      </c>
      <c r="F45" s="15">
        <f t="shared" si="4"/>
        <v>16150.72</v>
      </c>
      <c r="G45" s="15">
        <v>8800</v>
      </c>
      <c r="H45" s="13">
        <v>8800</v>
      </c>
      <c r="I45" s="13">
        <f t="shared" si="5"/>
        <v>-7350.7199999999993</v>
      </c>
    </row>
    <row r="46" spans="2:9" x14ac:dyDescent="0.3">
      <c r="B46" t="s">
        <v>44</v>
      </c>
      <c r="C46" s="1" t="s">
        <v>16</v>
      </c>
      <c r="D46" s="15">
        <v>86932.3</v>
      </c>
      <c r="E46" s="15">
        <v>0</v>
      </c>
      <c r="F46" s="15">
        <f t="shared" si="4"/>
        <v>86932.3</v>
      </c>
      <c r="G46" s="15">
        <v>245640</v>
      </c>
      <c r="H46" s="13">
        <v>245640</v>
      </c>
      <c r="I46" s="13">
        <f t="shared" si="5"/>
        <v>158707.70000000001</v>
      </c>
    </row>
    <row r="47" spans="2:9" x14ac:dyDescent="0.3">
      <c r="B47" t="s">
        <v>45</v>
      </c>
      <c r="C47" s="1" t="s">
        <v>16</v>
      </c>
      <c r="D47" s="15">
        <v>939362.12</v>
      </c>
      <c r="E47" s="15">
        <v>0</v>
      </c>
      <c r="F47" s="15">
        <f t="shared" si="4"/>
        <v>939362.12</v>
      </c>
      <c r="G47" s="15">
        <v>694625</v>
      </c>
      <c r="H47" s="13">
        <v>694625</v>
      </c>
      <c r="I47" s="13">
        <f t="shared" si="5"/>
        <v>-244737.12</v>
      </c>
    </row>
    <row r="48" spans="2:9" x14ac:dyDescent="0.3">
      <c r="B48" t="s">
        <v>46</v>
      </c>
      <c r="C48" s="1" t="s">
        <v>16</v>
      </c>
      <c r="D48" s="15">
        <v>419601.25</v>
      </c>
      <c r="E48" s="15">
        <v>0</v>
      </c>
      <c r="F48" s="15">
        <f t="shared" si="4"/>
        <v>419601.25</v>
      </c>
      <c r="G48" s="15">
        <v>613060</v>
      </c>
      <c r="H48" s="13">
        <v>613060</v>
      </c>
      <c r="I48" s="13">
        <f t="shared" si="5"/>
        <v>193458.75</v>
      </c>
    </row>
    <row r="49" spans="2:9" x14ac:dyDescent="0.3">
      <c r="B49" t="s">
        <v>47</v>
      </c>
      <c r="C49" s="1" t="s">
        <v>16</v>
      </c>
      <c r="D49" s="15">
        <v>11370.54</v>
      </c>
      <c r="E49" s="15">
        <v>0</v>
      </c>
      <c r="F49" s="15">
        <f t="shared" si="4"/>
        <v>11370.54</v>
      </c>
      <c r="G49" s="15">
        <v>15355</v>
      </c>
      <c r="H49" s="13">
        <v>15355</v>
      </c>
      <c r="I49" s="13">
        <f t="shared" si="5"/>
        <v>3984.4599999999991</v>
      </c>
    </row>
    <row r="50" spans="2:9" x14ac:dyDescent="0.3">
      <c r="B50" t="s">
        <v>48</v>
      </c>
      <c r="C50" s="1" t="s">
        <v>16</v>
      </c>
      <c r="D50" s="15">
        <v>38539.72</v>
      </c>
      <c r="E50" s="15">
        <v>0</v>
      </c>
      <c r="F50" s="15">
        <f t="shared" si="4"/>
        <v>38539.72</v>
      </c>
      <c r="G50" s="15">
        <v>31400</v>
      </c>
      <c r="H50" s="13">
        <v>31400</v>
      </c>
      <c r="I50" s="13">
        <f t="shared" si="5"/>
        <v>-7139.7200000000012</v>
      </c>
    </row>
    <row r="51" spans="2:9" x14ac:dyDescent="0.3">
      <c r="B51" t="s">
        <v>49</v>
      </c>
      <c r="C51" s="1" t="s">
        <v>16</v>
      </c>
      <c r="D51" s="15">
        <v>151201.71</v>
      </c>
      <c r="E51" s="15">
        <v>0</v>
      </c>
      <c r="F51" s="15">
        <f t="shared" si="4"/>
        <v>151201.71</v>
      </c>
      <c r="G51" s="15">
        <v>48550</v>
      </c>
      <c r="H51" s="13">
        <v>48550</v>
      </c>
      <c r="I51" s="13">
        <f t="shared" si="5"/>
        <v>-102651.70999999999</v>
      </c>
    </row>
    <row r="52" spans="2:9" x14ac:dyDescent="0.3">
      <c r="B52" t="s">
        <v>50</v>
      </c>
      <c r="C52" s="1" t="s">
        <v>16</v>
      </c>
      <c r="D52" s="15">
        <v>2865.38</v>
      </c>
      <c r="E52" s="15">
        <v>0</v>
      </c>
      <c r="F52" s="15">
        <f t="shared" si="4"/>
        <v>2865.38</v>
      </c>
      <c r="G52" s="15">
        <v>7565.4</v>
      </c>
      <c r="H52" s="13">
        <v>7565.4</v>
      </c>
      <c r="I52" s="13">
        <f t="shared" si="5"/>
        <v>4700.0199999999995</v>
      </c>
    </row>
    <row r="53" spans="2:9" x14ac:dyDescent="0.3">
      <c r="B53" t="s">
        <v>51</v>
      </c>
      <c r="C53" s="1" t="s">
        <v>16</v>
      </c>
      <c r="D53" s="15">
        <v>2331359.54</v>
      </c>
      <c r="E53" s="15">
        <v>0</v>
      </c>
      <c r="F53" s="15">
        <f t="shared" si="4"/>
        <v>2331359.54</v>
      </c>
      <c r="G53" s="15">
        <v>9181981.4100000001</v>
      </c>
      <c r="H53" s="13">
        <v>9181981.4100000001</v>
      </c>
      <c r="I53" s="13">
        <f t="shared" si="5"/>
        <v>6850621.8700000001</v>
      </c>
    </row>
    <row r="54" spans="2:9" x14ac:dyDescent="0.3">
      <c r="B54" t="s">
        <v>52</v>
      </c>
      <c r="C54" s="1" t="s">
        <v>16</v>
      </c>
      <c r="D54" s="15">
        <v>1203557.7</v>
      </c>
      <c r="E54" s="15">
        <v>0</v>
      </c>
      <c r="F54" s="15">
        <f t="shared" si="4"/>
        <v>1203557.7</v>
      </c>
      <c r="G54" s="15">
        <v>126260</v>
      </c>
      <c r="H54" s="13">
        <v>126260</v>
      </c>
      <c r="I54" s="13">
        <f t="shared" si="5"/>
        <v>-1077297.7</v>
      </c>
    </row>
    <row r="55" spans="2:9" x14ac:dyDescent="0.3">
      <c r="B55" t="s">
        <v>53</v>
      </c>
      <c r="C55" s="1" t="s">
        <v>16</v>
      </c>
      <c r="D55" s="15"/>
      <c r="E55" s="15">
        <v>0</v>
      </c>
      <c r="F55" s="15">
        <f t="shared" si="4"/>
        <v>0</v>
      </c>
      <c r="G55" s="15"/>
      <c r="H55" s="13"/>
      <c r="I55" s="13">
        <f t="shared" si="5"/>
        <v>0</v>
      </c>
    </row>
    <row r="56" spans="2:9" x14ac:dyDescent="0.3">
      <c r="B56" t="s">
        <v>54</v>
      </c>
      <c r="C56" s="1" t="s">
        <v>16</v>
      </c>
      <c r="D56" s="15">
        <v>337052.37</v>
      </c>
      <c r="E56" s="15">
        <v>0</v>
      </c>
      <c r="F56" s="15">
        <f t="shared" si="4"/>
        <v>337052.37</v>
      </c>
      <c r="G56" s="15">
        <v>643649.19999999995</v>
      </c>
      <c r="H56" s="13">
        <v>643649.19999999995</v>
      </c>
      <c r="I56" s="13">
        <f t="shared" si="5"/>
        <v>306596.82999999996</v>
      </c>
    </row>
    <row r="57" spans="2:9" x14ac:dyDescent="0.3">
      <c r="B57" t="s">
        <v>55</v>
      </c>
      <c r="C57" s="1" t="s">
        <v>16</v>
      </c>
      <c r="D57" s="15">
        <v>111769.96</v>
      </c>
      <c r="E57" s="15">
        <v>0</v>
      </c>
      <c r="F57" s="15">
        <f t="shared" si="4"/>
        <v>111769.96</v>
      </c>
      <c r="G57" s="15">
        <v>345790</v>
      </c>
      <c r="H57" s="13">
        <v>345790</v>
      </c>
      <c r="I57" s="13">
        <f t="shared" si="5"/>
        <v>234020.03999999998</v>
      </c>
    </row>
    <row r="58" spans="2:9" s="1" customFormat="1" x14ac:dyDescent="0.3">
      <c r="B58" s="1" t="s">
        <v>91</v>
      </c>
      <c r="C58" s="1" t="s">
        <v>16</v>
      </c>
      <c r="D58" s="15">
        <v>0</v>
      </c>
      <c r="E58" s="15">
        <v>0</v>
      </c>
      <c r="F58" s="15">
        <f t="shared" si="4"/>
        <v>0</v>
      </c>
      <c r="G58" s="15">
        <v>7740</v>
      </c>
      <c r="H58" s="13">
        <v>7740</v>
      </c>
      <c r="I58" s="13">
        <f t="shared" si="5"/>
        <v>7740</v>
      </c>
    </row>
    <row r="59" spans="2:9" s="1" customFormat="1" x14ac:dyDescent="0.3">
      <c r="B59" s="1" t="s">
        <v>92</v>
      </c>
      <c r="C59" s="1" t="s">
        <v>16</v>
      </c>
      <c r="D59" s="15">
        <v>0</v>
      </c>
      <c r="E59" s="15">
        <v>0</v>
      </c>
      <c r="F59" s="15">
        <f t="shared" si="4"/>
        <v>0</v>
      </c>
      <c r="G59" s="15">
        <v>3680</v>
      </c>
      <c r="H59" s="13">
        <v>3680</v>
      </c>
      <c r="I59" s="13">
        <f t="shared" si="5"/>
        <v>3680</v>
      </c>
    </row>
    <row r="60" spans="2:9" x14ac:dyDescent="0.3">
      <c r="B60" t="s">
        <v>56</v>
      </c>
      <c r="C60" s="1" t="s">
        <v>16</v>
      </c>
      <c r="D60" s="15">
        <v>781385.86</v>
      </c>
      <c r="E60" s="15">
        <v>0</v>
      </c>
      <c r="F60" s="15">
        <f t="shared" si="4"/>
        <v>781385.86</v>
      </c>
      <c r="G60" s="15">
        <v>1191481.5</v>
      </c>
      <c r="H60" s="13">
        <v>1191481.5</v>
      </c>
      <c r="I60" s="13">
        <f t="shared" si="5"/>
        <v>410095.64</v>
      </c>
    </row>
    <row r="61" spans="2:9" x14ac:dyDescent="0.3">
      <c r="B61" t="s">
        <v>57</v>
      </c>
      <c r="C61" s="1" t="s">
        <v>16</v>
      </c>
      <c r="D61" s="15">
        <v>1038.51</v>
      </c>
      <c r="E61" s="15">
        <v>0</v>
      </c>
      <c r="F61" s="15">
        <f t="shared" si="4"/>
        <v>1038.51</v>
      </c>
      <c r="G61" s="15">
        <v>15147</v>
      </c>
      <c r="H61" s="13">
        <v>15147</v>
      </c>
      <c r="I61" s="13">
        <f t="shared" si="5"/>
        <v>14108.49</v>
      </c>
    </row>
    <row r="62" spans="2:9" x14ac:dyDescent="0.3">
      <c r="B62" t="s">
        <v>58</v>
      </c>
      <c r="C62" s="1" t="s">
        <v>16</v>
      </c>
      <c r="D62" s="15">
        <v>6327939.8200000003</v>
      </c>
      <c r="E62" s="15">
        <v>0</v>
      </c>
      <c r="F62" s="15">
        <f t="shared" si="4"/>
        <v>6327939.8200000003</v>
      </c>
      <c r="G62" s="15">
        <v>26963620.940000001</v>
      </c>
      <c r="H62" s="13">
        <v>26963620.940000001</v>
      </c>
      <c r="I62" s="13">
        <f t="shared" si="5"/>
        <v>20635681.120000001</v>
      </c>
    </row>
    <row r="63" spans="2:9" x14ac:dyDescent="0.3">
      <c r="B63" t="s">
        <v>59</v>
      </c>
      <c r="C63" s="1" t="s">
        <v>16</v>
      </c>
      <c r="D63" s="15">
        <v>56852.72</v>
      </c>
      <c r="E63" s="15">
        <v>0</v>
      </c>
      <c r="F63" s="15">
        <f t="shared" si="4"/>
        <v>56852.72</v>
      </c>
      <c r="G63" s="15">
        <v>199990</v>
      </c>
      <c r="H63" s="13">
        <v>199990</v>
      </c>
      <c r="I63" s="13">
        <f t="shared" si="5"/>
        <v>143137.28</v>
      </c>
    </row>
    <row r="64" spans="2:9" x14ac:dyDescent="0.3">
      <c r="B64" t="s">
        <v>60</v>
      </c>
      <c r="C64" s="1" t="s">
        <v>16</v>
      </c>
      <c r="D64" s="15">
        <v>0</v>
      </c>
      <c r="E64" s="15">
        <v>0</v>
      </c>
      <c r="F64" s="15">
        <f t="shared" si="4"/>
        <v>0</v>
      </c>
      <c r="G64" s="15">
        <v>14140</v>
      </c>
      <c r="H64" s="13">
        <v>14140</v>
      </c>
      <c r="I64" s="13">
        <f t="shared" si="5"/>
        <v>14140</v>
      </c>
    </row>
    <row r="65" spans="1:9" s="1" customFormat="1" x14ac:dyDescent="0.3">
      <c r="B65" s="1" t="s">
        <v>89</v>
      </c>
      <c r="C65" s="1" t="s">
        <v>16</v>
      </c>
      <c r="D65" s="15">
        <v>194798.95</v>
      </c>
      <c r="E65" s="15">
        <v>0</v>
      </c>
      <c r="F65" s="15">
        <f t="shared" si="4"/>
        <v>194798.95</v>
      </c>
      <c r="G65" s="15">
        <v>0</v>
      </c>
      <c r="H65" s="13">
        <v>0</v>
      </c>
      <c r="I65" s="13">
        <f t="shared" si="5"/>
        <v>-194798.95</v>
      </c>
    </row>
    <row r="66" spans="1:9" x14ac:dyDescent="0.3">
      <c r="B66" t="s">
        <v>61</v>
      </c>
      <c r="C66" s="1" t="s">
        <v>16</v>
      </c>
      <c r="D66" s="15">
        <v>31265.3</v>
      </c>
      <c r="E66" s="15">
        <v>0</v>
      </c>
      <c r="F66" s="15">
        <f t="shared" si="4"/>
        <v>31265.3</v>
      </c>
      <c r="G66" s="15">
        <v>15750</v>
      </c>
      <c r="H66" s="13">
        <v>15750</v>
      </c>
      <c r="I66" s="13">
        <f t="shared" si="5"/>
        <v>-15515.3</v>
      </c>
    </row>
    <row r="67" spans="1:9" x14ac:dyDescent="0.3">
      <c r="B67" t="s">
        <v>62</v>
      </c>
      <c r="C67" s="1" t="s">
        <v>16</v>
      </c>
      <c r="D67" s="15">
        <v>10116.84</v>
      </c>
      <c r="E67" s="15">
        <v>0</v>
      </c>
      <c r="F67" s="15">
        <f t="shared" si="4"/>
        <v>10116.84</v>
      </c>
      <c r="G67" s="15">
        <v>63720.800000000003</v>
      </c>
      <c r="H67" s="13">
        <v>63720.800000000003</v>
      </c>
      <c r="I67" s="13">
        <f t="shared" si="5"/>
        <v>53603.960000000006</v>
      </c>
    </row>
    <row r="68" spans="1:9" x14ac:dyDescent="0.3">
      <c r="B68" t="s">
        <v>63</v>
      </c>
      <c r="C68" s="1" t="s">
        <v>16</v>
      </c>
      <c r="D68" s="15">
        <v>121001.75</v>
      </c>
      <c r="E68" s="15">
        <v>0</v>
      </c>
      <c r="F68" s="15">
        <f t="shared" si="4"/>
        <v>121001.75</v>
      </c>
      <c r="G68" s="15">
        <v>204550</v>
      </c>
      <c r="H68" s="13">
        <v>204550</v>
      </c>
      <c r="I68" s="13">
        <f t="shared" si="5"/>
        <v>83548.25</v>
      </c>
    </row>
    <row r="69" spans="1:9" x14ac:dyDescent="0.3">
      <c r="B69" t="s">
        <v>64</v>
      </c>
      <c r="C69" s="1" t="s">
        <v>16</v>
      </c>
      <c r="D69" s="15">
        <v>243617.7</v>
      </c>
      <c r="E69" s="15">
        <v>0</v>
      </c>
      <c r="F69" s="15">
        <f t="shared" si="4"/>
        <v>243617.7</v>
      </c>
      <c r="G69" s="15">
        <v>76459</v>
      </c>
      <c r="H69" s="13">
        <v>76459</v>
      </c>
      <c r="I69" s="13">
        <f t="shared" si="5"/>
        <v>-167158.70000000001</v>
      </c>
    </row>
    <row r="70" spans="1:9" x14ac:dyDescent="0.3">
      <c r="B70" t="s">
        <v>65</v>
      </c>
      <c r="C70" s="1" t="s">
        <v>16</v>
      </c>
      <c r="D70" s="15">
        <v>1473603.52</v>
      </c>
      <c r="E70" s="15">
        <v>0</v>
      </c>
      <c r="F70" s="15">
        <f t="shared" si="4"/>
        <v>1473603.52</v>
      </c>
      <c r="G70" s="15">
        <v>1125750</v>
      </c>
      <c r="H70" s="13">
        <v>1125750</v>
      </c>
      <c r="I70" s="13">
        <f t="shared" si="5"/>
        <v>-347853.52</v>
      </c>
    </row>
    <row r="71" spans="1:9" x14ac:dyDescent="0.3">
      <c r="B71" t="s">
        <v>66</v>
      </c>
      <c r="C71" s="1" t="s">
        <v>16</v>
      </c>
      <c r="D71" s="15">
        <v>8780.73</v>
      </c>
      <c r="E71" s="15">
        <v>0</v>
      </c>
      <c r="F71" s="15">
        <f t="shared" si="4"/>
        <v>8780.73</v>
      </c>
      <c r="G71" s="15"/>
      <c r="H71" s="13"/>
      <c r="I71" s="13">
        <f t="shared" si="5"/>
        <v>-8780.73</v>
      </c>
    </row>
    <row r="72" spans="1:9" x14ac:dyDescent="0.3">
      <c r="B72" t="s">
        <v>67</v>
      </c>
      <c r="C72" s="1" t="s">
        <v>16</v>
      </c>
      <c r="D72" s="15">
        <v>2432927.67</v>
      </c>
      <c r="E72" s="15">
        <v>0</v>
      </c>
      <c r="F72" s="15">
        <f t="shared" si="4"/>
        <v>2432927.67</v>
      </c>
      <c r="G72" s="15"/>
      <c r="H72" s="13"/>
      <c r="I72" s="13">
        <f t="shared" si="5"/>
        <v>-2432927.67</v>
      </c>
    </row>
    <row r="73" spans="1:9" x14ac:dyDescent="0.3">
      <c r="B73" t="s">
        <v>68</v>
      </c>
      <c r="C73" s="1" t="s">
        <v>16</v>
      </c>
      <c r="D73" s="15">
        <v>601389.52</v>
      </c>
      <c r="E73" s="15">
        <v>0</v>
      </c>
      <c r="F73" s="15">
        <f t="shared" si="4"/>
        <v>601389.52</v>
      </c>
      <c r="G73" s="15">
        <v>166800.35</v>
      </c>
      <c r="H73" s="13">
        <v>166800.35</v>
      </c>
      <c r="I73" s="13">
        <f t="shared" si="5"/>
        <v>-434589.17000000004</v>
      </c>
    </row>
    <row r="74" spans="1:9" x14ac:dyDescent="0.3">
      <c r="B74" t="s">
        <v>69</v>
      </c>
      <c r="C74" s="1" t="s">
        <v>16</v>
      </c>
      <c r="D74" s="15">
        <v>1154478.46</v>
      </c>
      <c r="E74" s="15">
        <v>0</v>
      </c>
      <c r="F74" s="15">
        <f t="shared" si="4"/>
        <v>1154478.46</v>
      </c>
      <c r="G74" s="15">
        <v>636189.29</v>
      </c>
      <c r="H74" s="13">
        <v>636189.29</v>
      </c>
      <c r="I74" s="13">
        <f t="shared" si="5"/>
        <v>-518289.16999999993</v>
      </c>
    </row>
    <row r="75" spans="1:9" x14ac:dyDescent="0.3">
      <c r="B75" t="s">
        <v>70</v>
      </c>
      <c r="C75" s="1" t="s">
        <v>16</v>
      </c>
      <c r="D75" s="15">
        <v>39912.97</v>
      </c>
      <c r="E75" s="15">
        <v>0</v>
      </c>
      <c r="F75" s="15">
        <f t="shared" si="4"/>
        <v>39912.97</v>
      </c>
      <c r="G75" s="15">
        <v>0</v>
      </c>
      <c r="H75" s="13">
        <v>0</v>
      </c>
      <c r="I75" s="13">
        <f t="shared" si="5"/>
        <v>-39912.97</v>
      </c>
    </row>
    <row r="76" spans="1:9" x14ac:dyDescent="0.3">
      <c r="B76" t="s">
        <v>71</v>
      </c>
      <c r="C76" s="1" t="s">
        <v>16</v>
      </c>
      <c r="D76" s="15">
        <v>30062.2</v>
      </c>
      <c r="E76" s="15">
        <v>0</v>
      </c>
      <c r="F76" s="15">
        <f t="shared" si="4"/>
        <v>30062.2</v>
      </c>
      <c r="G76" s="15">
        <v>2767785.75</v>
      </c>
      <c r="H76" s="13">
        <v>2767785.75</v>
      </c>
      <c r="I76" s="13">
        <f t="shared" si="5"/>
        <v>2737723.55</v>
      </c>
    </row>
    <row r="77" spans="1:9" x14ac:dyDescent="0.3">
      <c r="A77" s="12" t="s">
        <v>72</v>
      </c>
      <c r="B77" s="12"/>
      <c r="C77" s="12"/>
      <c r="D77" s="14">
        <v>3149569.19</v>
      </c>
      <c r="E77" s="14">
        <v>0</v>
      </c>
      <c r="F77" s="14">
        <f t="shared" si="4"/>
        <v>3149569.19</v>
      </c>
      <c r="G77" s="14">
        <v>6544850.46</v>
      </c>
      <c r="H77" s="14">
        <v>6544850.46</v>
      </c>
      <c r="I77" s="14">
        <f t="shared" si="5"/>
        <v>3395281.27</v>
      </c>
    </row>
    <row r="78" spans="1:9" x14ac:dyDescent="0.3">
      <c r="A78" s="12" t="s">
        <v>73</v>
      </c>
      <c r="B78" s="12"/>
      <c r="C78" s="12"/>
      <c r="D78" s="14">
        <f>SUM(D79:D80)</f>
        <v>553909431</v>
      </c>
      <c r="E78" s="14">
        <f t="shared" ref="E78:H78" si="10">SUM(E79:E80)</f>
        <v>0</v>
      </c>
      <c r="F78" s="14">
        <f t="shared" si="10"/>
        <v>553909431</v>
      </c>
      <c r="G78" s="14">
        <f t="shared" si="10"/>
        <v>585535506.97000003</v>
      </c>
      <c r="H78" s="14">
        <f t="shared" si="10"/>
        <v>585535506.97000003</v>
      </c>
      <c r="I78" s="14">
        <f t="shared" si="5"/>
        <v>31626075.970000029</v>
      </c>
    </row>
    <row r="79" spans="1:9" x14ac:dyDescent="0.3">
      <c r="B79" t="s">
        <v>74</v>
      </c>
      <c r="D79" s="15">
        <v>0</v>
      </c>
      <c r="E79" s="13">
        <v>0</v>
      </c>
      <c r="F79">
        <v>0</v>
      </c>
      <c r="G79" s="13">
        <f>5701562.22+3066451</f>
        <v>8768013.2199999988</v>
      </c>
      <c r="H79" s="13">
        <f>5701562.22+3066451</f>
        <v>8768013.2199999988</v>
      </c>
      <c r="I79" s="13">
        <f t="shared" ref="I79" si="11">+H79-D79</f>
        <v>8768013.2199999988</v>
      </c>
    </row>
    <row r="80" spans="1:9" x14ac:dyDescent="0.3">
      <c r="B80" t="s">
        <v>75</v>
      </c>
      <c r="D80" s="13">
        <f>SUM(D81:D83)</f>
        <v>553909431</v>
      </c>
      <c r="E80" s="13">
        <f t="shared" ref="E80:I80" si="12">SUM(E81:E83)</f>
        <v>0</v>
      </c>
      <c r="F80" s="13">
        <f t="shared" si="12"/>
        <v>553909431</v>
      </c>
      <c r="G80" s="13">
        <f t="shared" si="12"/>
        <v>576767493.75</v>
      </c>
      <c r="H80" s="13">
        <f t="shared" si="12"/>
        <v>576767493.75</v>
      </c>
      <c r="I80" s="13">
        <f t="shared" si="12"/>
        <v>22858062.75</v>
      </c>
    </row>
    <row r="81" spans="1:9" x14ac:dyDescent="0.3">
      <c r="C81" s="12" t="s">
        <v>76</v>
      </c>
      <c r="D81" s="14">
        <v>474804436</v>
      </c>
      <c r="E81" s="12"/>
      <c r="F81" s="14">
        <f t="shared" ref="F81:F83" si="13">+D81+E81</f>
        <v>474804436</v>
      </c>
      <c r="G81" s="14">
        <v>486813037</v>
      </c>
      <c r="H81" s="14">
        <v>486813037</v>
      </c>
      <c r="I81" s="14">
        <f t="shared" ref="I81:I83" si="14">+H81-D81</f>
        <v>12008601</v>
      </c>
    </row>
    <row r="82" spans="1:9" x14ac:dyDescent="0.3">
      <c r="C82" s="12" t="s">
        <v>77</v>
      </c>
      <c r="D82" s="14">
        <v>79104995</v>
      </c>
      <c r="E82" s="12"/>
      <c r="F82" s="14">
        <f t="shared" si="13"/>
        <v>79104995</v>
      </c>
      <c r="G82" s="14">
        <v>89111907</v>
      </c>
      <c r="H82" s="14">
        <v>89111907</v>
      </c>
      <c r="I82" s="14">
        <f t="shared" si="14"/>
        <v>10006912</v>
      </c>
    </row>
    <row r="83" spans="1:9" x14ac:dyDescent="0.3">
      <c r="C83" s="12" t="s">
        <v>16</v>
      </c>
      <c r="D83" s="14">
        <v>0</v>
      </c>
      <c r="E83" s="12"/>
      <c r="F83" s="14">
        <f t="shared" si="13"/>
        <v>0</v>
      </c>
      <c r="G83" s="14">
        <f>690549.75+152000</f>
        <v>842549.75</v>
      </c>
      <c r="H83" s="14">
        <f>690549.75+152000</f>
        <v>842549.75</v>
      </c>
      <c r="I83" s="14">
        <f t="shared" si="14"/>
        <v>842549.75</v>
      </c>
    </row>
    <row r="84" spans="1:9" x14ac:dyDescent="0.3">
      <c r="B84" t="s">
        <v>79</v>
      </c>
      <c r="C84" s="1"/>
    </row>
    <row r="85" spans="1:9" x14ac:dyDescent="0.3">
      <c r="A85" s="8"/>
      <c r="B85" s="8"/>
      <c r="C85" s="9" t="s">
        <v>78</v>
      </c>
      <c r="D85" s="17">
        <f>+D14+D26+D29+D77+D78</f>
        <v>586201430.98000002</v>
      </c>
      <c r="E85" s="9">
        <f>+E14+E26+E29+E78</f>
        <v>0</v>
      </c>
      <c r="F85" s="17">
        <f>+F14+F26+F29+F77+F78</f>
        <v>586201430.98000002</v>
      </c>
      <c r="G85" s="17">
        <f>+G14+G26+G29+G77+G78</f>
        <v>645070121.10000002</v>
      </c>
      <c r="H85" s="17">
        <f>+H14+H26+H29+H77+H78</f>
        <v>645070121.10000002</v>
      </c>
      <c r="I85" s="17">
        <f>+I14+I26+I29+I77+I78</f>
        <v>58868690.120000027</v>
      </c>
    </row>
    <row r="86" spans="1:9" x14ac:dyDescent="0.3">
      <c r="A86" s="1"/>
      <c r="B86" s="1"/>
      <c r="C86" s="1"/>
      <c r="D86" s="1"/>
      <c r="E86" s="1"/>
      <c r="F86" s="1"/>
      <c r="G86" s="1"/>
      <c r="H86" s="1"/>
      <c r="I86" s="1"/>
    </row>
  </sheetData>
  <pageMargins left="0.70866141732283472" right="0.70866141732283472" top="0.74803149606299213" bottom="0.74803149606299213" header="0.31496062992125984" footer="0.31496062992125984"/>
  <pageSetup scale="80" fitToHeight="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Emigdio</dc:creator>
  <cp:lastModifiedBy>Emigdio</cp:lastModifiedBy>
  <cp:lastPrinted>2020-04-23T00:22:10Z</cp:lastPrinted>
  <dcterms:created xsi:type="dcterms:W3CDTF">2020-04-22T22:34:51Z</dcterms:created>
  <dcterms:modified xsi:type="dcterms:W3CDTF">2020-04-25T18:15:01Z</dcterms:modified>
</cp:coreProperties>
</file>