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ONTABILIDAD1\Documents\CONTABILIDAD\CUENTA PUBLICA FOSDEBCS\2019\03. Programática\"/>
    </mc:Choice>
  </mc:AlternateContent>
  <xr:revisionPtr revIDLastSave="0" documentId="8_{11155A21-1A96-4CE6-99C1-6325588A4551}" xr6:coauthVersionLast="45" xr6:coauthVersionMax="45" xr10:uidLastSave="{00000000-0000-0000-0000-000000000000}"/>
  <bookViews>
    <workbookView xWindow="-120" yWindow="-120" windowWidth="20730" windowHeight="11160" tabRatio="990" xr2:uid="{00000000-000D-0000-FFFF-FFFF00000000}"/>
  </bookViews>
  <sheets>
    <sheet name="INDICADORES" sheetId="2" r:id="rId1"/>
  </sheets>
  <definedNames>
    <definedName name="_xlnm._FilterDatabase" localSheetId="0" hidden="1">INDICADORES!$A$7:$AMM$17</definedName>
    <definedName name="_xlnm.Print_Area" localSheetId="0">INDICADORES!$A$1:$V$23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8" i="2" l="1"/>
  <c r="S13" i="2" l="1"/>
  <c r="Q13" i="2"/>
  <c r="S9" i="2" l="1"/>
  <c r="P17" i="2" l="1"/>
  <c r="Q17" i="2" s="1"/>
  <c r="P16" i="2"/>
  <c r="Q16" i="2" s="1"/>
  <c r="P15" i="2"/>
  <c r="R15" i="2" s="1"/>
  <c r="P14" i="2"/>
  <c r="Q14" i="2" s="1"/>
  <c r="P13" i="2"/>
  <c r="R13" i="2" s="1"/>
  <c r="P12" i="2"/>
  <c r="Q12" i="2" s="1"/>
  <c r="P11" i="2"/>
  <c r="Q11" i="2" s="1"/>
  <c r="P10" i="2"/>
  <c r="Q10" i="2" s="1"/>
  <c r="P9" i="2"/>
  <c r="R9" i="2" s="1"/>
  <c r="P8" i="2"/>
</calcChain>
</file>

<file path=xl/sharedStrings.xml><?xml version="1.0" encoding="utf-8"?>
<sst xmlns="http://schemas.openxmlformats.org/spreadsheetml/2006/main" count="174" uniqueCount="87">
  <si>
    <t>PROGRAMA PRESUPUESTARIO (MIR)</t>
  </si>
  <si>
    <t>ÓRGANO SUPERIOR</t>
  </si>
  <si>
    <t>UNIDAD PRESUPUESTAL</t>
  </si>
  <si>
    <t>RESUMEN NARRATIVO</t>
  </si>
  <si>
    <t>NOMBRE DEL INDICADOR</t>
  </si>
  <si>
    <t>COBERTURA</t>
  </si>
  <si>
    <t>DIMENSIÓN</t>
  </si>
  <si>
    <t>SENTIDO DEL INDICADOR</t>
  </si>
  <si>
    <t>TIPO DE MEDICIÓN</t>
  </si>
  <si>
    <t>VALOR ALCANZADO</t>
  </si>
  <si>
    <t>SEMÁFORO</t>
  </si>
  <si>
    <t>META ANUAL PROGRAMADA</t>
  </si>
  <si>
    <t>UNIDAD DE MEDIDA DE LA META</t>
  </si>
  <si>
    <t>ASCENDENTE</t>
  </si>
  <si>
    <t>GRIS</t>
  </si>
  <si>
    <t>PORCENTAJE</t>
  </si>
  <si>
    <t>EFICACIA</t>
  </si>
  <si>
    <t>META PARCIAL</t>
  </si>
  <si>
    <t>VERDE</t>
  </si>
  <si>
    <t>TIPO DE GASTO</t>
  </si>
  <si>
    <t>ROJO</t>
  </si>
  <si>
    <t>TRIMESTRE 3</t>
  </si>
  <si>
    <t>INVERSIÓN</t>
  </si>
  <si>
    <t>NIVEL</t>
  </si>
  <si>
    <t>COMPONENTE</t>
  </si>
  <si>
    <t>ACTIVIDAD</t>
  </si>
  <si>
    <t xml:space="preserve"> PROYECTO PRODUCTIVO ECOTURÍSTICO: RANCHO LA TRINIDAD</t>
  </si>
  <si>
    <t>CONSTRUCCIÓN DE UNA ALBERCA Y CUATRO HABITACIONES EN EL HOTEL 1967, PARA AUMENTAR SU PRODUCTIVIDAD</t>
  </si>
  <si>
    <t xml:space="preserve">PLANTA DE PRODUCTOS LÁCTEOS EN COMONDÚ AUTOSUSTENTABLE A BASE DE ENERGÍA SOLAR </t>
  </si>
  <si>
    <t>PROYECTO ECOTURÍSTICO EL NACIMIENTO DE LA PERLA: VISITA A LAGRANJA DE CULTIVO DE OSTRAS PERLERAS Y PROPAGADORA DE CORALES PÉTREOS</t>
  </si>
  <si>
    <t xml:space="preserve"> INNOVACIÓN PRODUCTIVA PARA FORTALECIMIENTO Y CRECIMIENTO DE LA EMPRESA GIMY´Z S.A. DE C.V.</t>
  </si>
  <si>
    <t>DESARROLLO DE LA COMPETITIVIDAD Y MODERNIZACIÓN DE UNA RED DE MICRONEGOCIOS MEDIANTE LA INCORPORACIÓN DE TIC´S</t>
  </si>
  <si>
    <t xml:space="preserve">PRODUCCIÓN Y COMERCIALIZACIÓN DE CALLO DE HACHA, BARRIO EL MANGLITO                                    </t>
  </si>
  <si>
    <t>INSTALACIÓN DE AIRE ACONDICIONADO PARA 16 HAB DEL HOTEL CUATRO MISIONES,  CAPACITACIÓN Y CERTIFICACIÓN DE DIFERENTES PROCESOS .</t>
  </si>
  <si>
    <t>EQUIPAMIENTO PARA FABRICACIÓN DE MUEBLES Y ACABADOS EN INTERIORES. MADERAS JR.</t>
  </si>
  <si>
    <t>PROYECTO INTEGRAL PARA EL ESCALAMIENTO PRODUCTIVO DE LA EMPRESA GRUPO COPYTEL S DE RL DE CV</t>
  </si>
  <si>
    <t>FNE-180709-C1-6-000062308 LA TRINIDAD</t>
  </si>
  <si>
    <t>FNE-180621-C1-6-000061049 HOTEL LORETO</t>
  </si>
  <si>
    <t>FNE-180621-C1-6-000061891 LOS VARELA</t>
  </si>
  <si>
    <t>FNE-180622-C1-6-000060655 CONVENIO PERLAS</t>
  </si>
  <si>
    <t>FNE-180621-C1-6-000061527 CONVENIO GIMY´Z</t>
  </si>
  <si>
    <t>FNE-180621-C1-6-000060573   CONVENIO VENTANILLA FACIL</t>
  </si>
  <si>
    <t>FNE-180625-C1-6-000061615   ACHAMAR</t>
  </si>
  <si>
    <t>FNE-180621-C1-6-000061447   HOTEL COMONDU</t>
  </si>
  <si>
    <t>FNE-180621-C1-6-000061344 MADERAS</t>
  </si>
  <si>
    <t>FNE-180707-C1-6-000062915  COPYTEL</t>
  </si>
  <si>
    <t>FONDO NACIONAL DEL EMPRENDEDOR</t>
  </si>
  <si>
    <t>RECURSO FEDERAL</t>
  </si>
  <si>
    <t>RECURSO  ESTATAL</t>
  </si>
  <si>
    <t>RECURSO PRIVADO</t>
  </si>
  <si>
    <t>VALOR MININSTRADO</t>
  </si>
  <si>
    <t>PORCENTAJE MININSTRADO</t>
  </si>
  <si>
    <t>SUBEJERCIDO</t>
  </si>
  <si>
    <t>POLITICA ESTATAL</t>
  </si>
  <si>
    <t>3 AREAS DE LA SECRETARIA</t>
  </si>
  <si>
    <t>2 AREAS DE LA SECRETARIA</t>
  </si>
  <si>
    <t>ECONOMIA/DESARROLLO REGIONAL</t>
  </si>
  <si>
    <t>ECONOMICA</t>
  </si>
  <si>
    <t>CONVENIO PARA EL OTORGAMIENTO DE APOYOS DEL FONDO NACIONAL DEL EMPRENDEDOR  CON EL OBJETO DE PROMOVER LA COMERCIALIZACION, EQUIPAMIENTO PRODUCTIVO E INFRAESTRUCTURA.</t>
  </si>
  <si>
    <t>INSTALACION Y PUESTA EN MARCHA DE LOS EQUIPOS, ACONDICIONAMIENTO Y ADAPTACION DE LA INFRAESTRUCTURA, EVALLUACION DE LOS SUELOS  Y  CAPACITACION DEL PERSONAL EN PROCESOS BIOTECNOLOGICOS.</t>
  </si>
  <si>
    <t>PORCENTAJE DE ACCIONES PARA LA ADQUISICIÓN DE EQUIPOS DE AIRE ACONDICIONADO, DISEÑO E IMAGEN CORPORATIVA , VIDEOS PROMOCIONALES, EQUIPAMIENTO DE HABITACIONES Y AMPLIACION DE BARDA PERIMETRAL</t>
  </si>
  <si>
    <t xml:space="preserve">PORCENTAJE DE AVANCE DE PROYECTOS DE INVERSIÓN DESTINADOS PARA EL MEJORAMIENTO, CAPACITACION, CONSULTORIAS, EQUIPAMIENTO, INFRAESTRUCTURA. </t>
  </si>
  <si>
    <t>PORCENTAJE DE ACCIONES PARA LA ADQUISICION DE PANEL SOLAR, INSTALACION DE INVERSOR Y HERRAMIENTAS DE MERCADOTECNIA DIGITAL PARA COMERCIALIZACION</t>
  </si>
  <si>
    <t>PORCENTAJE DE ADQUISICIÓN DE EQUIPOS PARA LA AMPLIACION Y ADECUACION DE PUNTO DE VENTA, INSTALACION Y MONTAJE DE ANDAMIOS DE MAR Y DESARROLLO DE CAMPAÑA PUBLICITARIA</t>
  </si>
  <si>
    <t>PORCENTAJE DE AVANCE EN AMPLIACION Y REMODELACION DE INSTALACIONES, CULTURA EMPRESARIAL, PLATAFORMA ON LINE. ADQUISICION Y DESARROLLO DE SOFTWARE E INSTALACION DE HARDWARE</t>
  </si>
  <si>
    <t>PORCENTAJE DE ACCIONES PARA LA ADQUISICION DE EQUIPOS, TERMINALES PUNTO DE VENTA, DISEÑO E IMAGEN COMERCIAL, GESTION INTEGRAL PARA LA EJECUSION DEL PROYECTO.</t>
  </si>
  <si>
    <t>CONVENIO PARA EL OTORGAMIENTO DE APOYOS DEL FONDO NACIONAL DEL EMPRENDEDOR  CON EL OBJETO DE CERTIFICACION, CONSULTORIA, COMERCIALIZACION Y EQUIPAMIENTO PRODUCTIVO DEL PROYECTO.</t>
  </si>
  <si>
    <t>PORCENTAJE DE IMPLEMENTACIÓN PARA LA CLASIFICACION Y CERTIFICACION DE CUERPO DE AGUA, DESARROLLO BIOTECNOLOGICO DE SEMILLA DE CALLO DE HACHA Y SISTEMA DE RASTREO PELAGIC DATA SYSTEMS.</t>
  </si>
  <si>
    <t xml:space="preserve">PORCENTAJE DE ACCIONES PARA INSTALACION, ADQUISICION DE PANELES FOTOVOLTAICOS Y AIRES ACONDICIONADOS Y DISEÑO DE IMAGEN CORPORATIVA </t>
  </si>
  <si>
    <t>PORCENTAJE DE EVENTOS PARA AMPLIACION Y ADECUACION DE AREAS DE TRABAJO, ADQUISICION DE EQUIPOS DE CARPINTERIA Y PROGRAMAS DE CONSULTORIAS ESPECIALIZADAS.</t>
  </si>
  <si>
    <t>PORCENTAJE DE IMPLEMENTACION DE PROGRAMA INTEGRAL DE CAPACITACION, PLAN DE COMERCIALIZACION ESPECIALIZADO Y ADQUISICION DE PLOTER</t>
  </si>
  <si>
    <t>LOS CABOS</t>
  </si>
  <si>
    <t>LORETO</t>
  </si>
  <si>
    <t>COMONDU</t>
  </si>
  <si>
    <t>LA PAZ</t>
  </si>
  <si>
    <t>COMONDU, LORETO Y MULEGE</t>
  </si>
  <si>
    <t>Elaboró:</t>
  </si>
  <si>
    <t>Autorizó:</t>
  </si>
  <si>
    <t>Nombre: María de la Paz Limón Encinas</t>
  </si>
  <si>
    <t>Cargo:     Jefe de Contabilidad y Admón. de FOSDEBCS</t>
  </si>
  <si>
    <t>Nombre: Ing. Manuel de Jesús Salgado Mayoral</t>
  </si>
  <si>
    <t>Cargo:     Director General de FOSDEBCS</t>
  </si>
  <si>
    <t xml:space="preserve">                              </t>
  </si>
  <si>
    <t>INDICADORES DE RESULTADOS DE NIVEL COMPONENTE Y ACTIVIDAD CORRESPONDIENTE ENERO A DICIEMBRE DEL 2019</t>
  </si>
  <si>
    <t>CUENTA PÚBLICA</t>
  </si>
  <si>
    <t xml:space="preserve">ENTIDAD  FEDERATIVA </t>
  </si>
  <si>
    <t>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</si>
</sst>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0.0"/>
    <numFmt numFmtId="165" formatCode="&quot;$&quot;#,##0.00"/>
    <numFmt numFmtId="166" formatCode="#,##0.00_ ;\-#,##0.00\ "/>
  </numFmts>
  <fonts count="16">
    <font>
      <sz val="11"/>
      <color rgb="FF000000"/>
      <name val="Calibri"/>
      <family val="2"/>
      <charset val="1"/>
    </font>
    <font>
      <sz val="9"/>
      <color rgb="FF000000"/>
      <name val="Graphik Regular"/>
      <family val="2"/>
    </font>
    <font>
      <sz val="9"/>
      <color rgb="FF000000"/>
      <name val="Graphik Bold"/>
      <family val="2"/>
    </font>
    <font>
      <sz val="9"/>
      <color theme="0"/>
      <name val="Graphik Bold"/>
      <family val="2"/>
    </font>
    <font>
      <sz val="9"/>
      <color rgb="FFFFFFFF"/>
      <name val="Graphik Bold"/>
      <family val="2"/>
    </font>
    <font>
      <sz val="9"/>
      <color theme="1"/>
      <name val="Graphik Bold"/>
      <family val="2"/>
    </font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9"/>
      <color theme="1"/>
      <name val="Graphik Bold"/>
    </font>
    <font>
      <b/>
      <sz val="9"/>
      <color rgb="FF000000"/>
      <name val="Soberana Sans Light"/>
    </font>
    <font>
      <sz val="9"/>
      <color rgb="FF000000"/>
      <name val="Soberana Sans Light"/>
    </font>
    <font>
      <sz val="9"/>
      <color rgb="FF000000"/>
      <name val="Arial"/>
      <family val="2"/>
    </font>
    <font>
      <sz val="2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55A11"/>
        <bgColor rgb="FF993300"/>
      </patternFill>
    </fill>
    <fill>
      <patternFill patternType="solid">
        <fgColor rgb="FF203864"/>
        <bgColor rgb="FF333333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0" fillId="4" borderId="7" xfId="0" applyNumberFormat="1" applyFill="1" applyBorder="1" applyAlignment="1">
      <alignment horizontal="center" vertical="center"/>
    </xf>
    <xf numFmtId="165" fontId="0" fillId="4" borderId="8" xfId="0" applyNumberFormat="1" applyFill="1" applyBorder="1" applyAlignment="1">
      <alignment horizontal="center" vertical="center"/>
    </xf>
    <xf numFmtId="8" fontId="8" fillId="4" borderId="9" xfId="0" applyNumberFormat="1" applyFont="1" applyFill="1" applyBorder="1" applyAlignment="1">
      <alignment horizontal="center" vertical="center"/>
    </xf>
    <xf numFmtId="165" fontId="0" fillId="4" borderId="2" xfId="0" applyNumberFormat="1" applyFill="1" applyBorder="1" applyAlignment="1">
      <alignment horizontal="center" vertical="center"/>
    </xf>
    <xf numFmtId="165" fontId="0" fillId="4" borderId="10" xfId="0" applyNumberFormat="1" applyFill="1" applyBorder="1" applyAlignment="1">
      <alignment horizontal="center" vertical="center"/>
    </xf>
    <xf numFmtId="8" fontId="9" fillId="4" borderId="9" xfId="0" applyNumberFormat="1" applyFont="1" applyFill="1" applyBorder="1" applyAlignment="1">
      <alignment horizontal="center" vertical="center"/>
    </xf>
    <xf numFmtId="165" fontId="0" fillId="4" borderId="11" xfId="0" applyNumberFormat="1" applyFill="1" applyBorder="1" applyAlignment="1">
      <alignment horizontal="center" vertical="center"/>
    </xf>
    <xf numFmtId="165" fontId="0" fillId="4" borderId="1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" fontId="0" fillId="0" borderId="2" xfId="1" applyNumberFormat="1" applyFont="1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 wrapText="1"/>
    </xf>
    <xf numFmtId="4" fontId="0" fillId="0" borderId="2" xfId="1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44" fontId="1" fillId="0" borderId="0" xfId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1" fontId="0" fillId="0" borderId="2" xfId="1" applyNumberFormat="1" applyFont="1" applyBorder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203864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0</xdr:row>
      <xdr:rowOff>73819</xdr:rowOff>
    </xdr:from>
    <xdr:to>
      <xdr:col>1</xdr:col>
      <xdr:colOff>1283493</xdr:colOff>
      <xdr:row>3</xdr:row>
      <xdr:rowOff>102394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520FDC8-4F26-4F03-B1A7-775D31C20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6" r="1752" b="6122"/>
        <a:stretch>
          <a:fillRect/>
        </a:stretch>
      </xdr:blipFill>
      <xdr:spPr bwMode="auto">
        <a:xfrm>
          <a:off x="1666875" y="73819"/>
          <a:ext cx="1616868" cy="814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1423987</xdr:colOff>
      <xdr:row>0</xdr:row>
      <xdr:rowOff>171449</xdr:rowOff>
    </xdr:from>
    <xdr:to>
      <xdr:col>6</xdr:col>
      <xdr:colOff>821531</xdr:colOff>
      <xdr:row>3</xdr:row>
      <xdr:rowOff>209549</xdr:rowOff>
    </xdr:to>
    <xdr:pic>
      <xdr:nvPicPr>
        <xdr:cNvPr id="7" name="4 Imagen" descr="Descripción: 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2AAB089E-D33B-4834-A99C-AABBEE067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3" t="-2" r="-3143" b="-4112"/>
        <a:stretch>
          <a:fillRect/>
        </a:stretch>
      </xdr:blipFill>
      <xdr:spPr bwMode="auto">
        <a:xfrm>
          <a:off x="12949237" y="171449"/>
          <a:ext cx="1778794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24"/>
  <sheetViews>
    <sheetView tabSelected="1" zoomScale="80" zoomScaleNormal="80" workbookViewId="0">
      <selection activeCell="E1" sqref="E1:E3"/>
    </sheetView>
  </sheetViews>
  <sheetFormatPr baseColWidth="10" defaultColWidth="9.28515625" defaultRowHeight="12"/>
  <cols>
    <col min="1" max="1" width="30" style="2" customWidth="1"/>
    <col min="2" max="15" width="35.7109375" style="2" customWidth="1"/>
    <col min="16" max="16" width="24.85546875" style="2" customWidth="1"/>
    <col min="17" max="17" width="22.140625" style="2" customWidth="1"/>
    <col min="18" max="18" width="19.5703125" style="2" customWidth="1"/>
    <col min="19" max="19" width="20.85546875" style="2" customWidth="1"/>
    <col min="20" max="22" width="35.7109375" style="2" hidden="1" customWidth="1"/>
    <col min="23" max="1025" width="11.42578125" style="2"/>
    <col min="1026" max="16384" width="9.28515625" style="3"/>
  </cols>
  <sheetData>
    <row r="1" spans="1:1025" s="6" customFormat="1" ht="21" customHeight="1">
      <c r="B1" s="8"/>
      <c r="C1" s="41" t="s">
        <v>84</v>
      </c>
      <c r="D1" s="41"/>
      <c r="E1" s="42">
        <v>2019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</row>
    <row r="2" spans="1:1025" s="6" customFormat="1" ht="21" customHeight="1">
      <c r="B2" s="8"/>
      <c r="C2" s="41" t="s">
        <v>85</v>
      </c>
      <c r="D2" s="41"/>
      <c r="E2" s="4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</row>
    <row r="3" spans="1:1025" s="6" customFormat="1" ht="21" customHeight="1">
      <c r="B3" s="8"/>
      <c r="C3" s="41" t="s">
        <v>86</v>
      </c>
      <c r="D3" s="41"/>
      <c r="E3" s="4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</row>
    <row r="4" spans="1:1025" s="6" customFormat="1" ht="21" customHeight="1">
      <c r="B4" s="8"/>
      <c r="C4" s="32" t="s">
        <v>83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</row>
    <row r="5" spans="1:1025" s="6" customFormat="1" ht="2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</row>
    <row r="6" spans="1:1025" s="6" customFormat="1">
      <c r="A6" s="36" t="s">
        <v>21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</row>
    <row r="7" spans="1:1025" s="6" customFormat="1" ht="30" customHeight="1" thickBot="1">
      <c r="A7" s="7" t="s">
        <v>53</v>
      </c>
      <c r="B7" s="7" t="s">
        <v>0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23</v>
      </c>
      <c r="H7" s="7" t="s">
        <v>19</v>
      </c>
      <c r="I7" s="7" t="s">
        <v>47</v>
      </c>
      <c r="J7" s="7" t="s">
        <v>48</v>
      </c>
      <c r="K7" s="7" t="s">
        <v>49</v>
      </c>
      <c r="L7" s="7" t="s">
        <v>5</v>
      </c>
      <c r="M7" s="7" t="s">
        <v>6</v>
      </c>
      <c r="N7" s="7" t="s">
        <v>7</v>
      </c>
      <c r="O7" s="7" t="s">
        <v>8</v>
      </c>
      <c r="P7" s="7" t="s">
        <v>9</v>
      </c>
      <c r="Q7" s="7" t="s">
        <v>50</v>
      </c>
      <c r="R7" s="7" t="s">
        <v>51</v>
      </c>
      <c r="S7" s="7" t="s">
        <v>52</v>
      </c>
      <c r="T7" s="7" t="s">
        <v>10</v>
      </c>
      <c r="U7" s="7" t="s">
        <v>11</v>
      </c>
      <c r="V7" s="7" t="s">
        <v>12</v>
      </c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</row>
    <row r="8" spans="1:1025" ht="100.5" customHeight="1" thickBot="1">
      <c r="A8" s="1" t="s">
        <v>54</v>
      </c>
      <c r="B8" s="1" t="s">
        <v>26</v>
      </c>
      <c r="C8" s="1" t="s">
        <v>46</v>
      </c>
      <c r="D8" s="9" t="s">
        <v>36</v>
      </c>
      <c r="E8" s="1" t="s">
        <v>59</v>
      </c>
      <c r="F8" s="1" t="s">
        <v>61</v>
      </c>
      <c r="G8" s="1" t="s">
        <v>25</v>
      </c>
      <c r="H8" s="1" t="s">
        <v>22</v>
      </c>
      <c r="I8" s="13">
        <v>600000</v>
      </c>
      <c r="J8" s="19">
        <v>400000</v>
      </c>
      <c r="K8" s="13">
        <v>0</v>
      </c>
      <c r="L8" s="21" t="s">
        <v>71</v>
      </c>
      <c r="M8" s="1" t="s">
        <v>16</v>
      </c>
      <c r="N8" s="1" t="s">
        <v>13</v>
      </c>
      <c r="O8" s="1" t="s">
        <v>17</v>
      </c>
      <c r="P8" s="26">
        <f>I8+J8+K8</f>
        <v>1000000</v>
      </c>
      <c r="Q8" s="27">
        <f>P8-S8</f>
        <v>958918.32</v>
      </c>
      <c r="R8" s="24">
        <v>99.68</v>
      </c>
      <c r="S8" s="27">
        <v>41081.68</v>
      </c>
      <c r="T8" s="1" t="s">
        <v>14</v>
      </c>
      <c r="U8" s="4">
        <v>100</v>
      </c>
      <c r="V8" s="1" t="s">
        <v>15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MJ8" s="3"/>
      <c r="AMK8" s="3"/>
    </row>
    <row r="9" spans="1:1025" ht="87" customHeight="1" thickBot="1">
      <c r="A9" s="1" t="s">
        <v>57</v>
      </c>
      <c r="B9" s="1" t="s">
        <v>27</v>
      </c>
      <c r="C9" s="1" t="s">
        <v>46</v>
      </c>
      <c r="D9" s="10" t="s">
        <v>37</v>
      </c>
      <c r="E9" s="1" t="s">
        <v>58</v>
      </c>
      <c r="F9" s="1" t="s">
        <v>60</v>
      </c>
      <c r="G9" s="1" t="s">
        <v>25</v>
      </c>
      <c r="H9" s="1" t="s">
        <v>22</v>
      </c>
      <c r="I9" s="14">
        <v>1100000</v>
      </c>
      <c r="J9" s="17">
        <v>367000</v>
      </c>
      <c r="K9" s="14">
        <v>367000</v>
      </c>
      <c r="L9" s="21" t="s">
        <v>72</v>
      </c>
      <c r="M9" s="1" t="s">
        <v>16</v>
      </c>
      <c r="N9" s="1" t="s">
        <v>13</v>
      </c>
      <c r="O9" s="1" t="s">
        <v>17</v>
      </c>
      <c r="P9" s="26">
        <f t="shared" ref="P9:P17" si="0">I9+J9+K9</f>
        <v>1834000</v>
      </c>
      <c r="Q9" s="27">
        <v>1834000</v>
      </c>
      <c r="R9" s="33">
        <f>Q9*100/P9</f>
        <v>100</v>
      </c>
      <c r="S9" s="27">
        <f>123471.88+83433.25</f>
        <v>206905.13</v>
      </c>
      <c r="T9" s="1" t="s">
        <v>14</v>
      </c>
      <c r="U9" s="4">
        <v>100</v>
      </c>
      <c r="V9" s="1" t="s">
        <v>15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MJ9" s="3"/>
      <c r="AMK9" s="3"/>
    </row>
    <row r="10" spans="1:1025" ht="72.75" thickBot="1">
      <c r="A10" s="1" t="s">
        <v>55</v>
      </c>
      <c r="B10" s="1" t="s">
        <v>28</v>
      </c>
      <c r="C10" s="1" t="s">
        <v>46</v>
      </c>
      <c r="D10" s="10" t="s">
        <v>38</v>
      </c>
      <c r="E10" s="1" t="s">
        <v>58</v>
      </c>
      <c r="F10" s="1" t="s">
        <v>62</v>
      </c>
      <c r="G10" s="1" t="s">
        <v>25</v>
      </c>
      <c r="H10" s="1" t="s">
        <v>22</v>
      </c>
      <c r="I10" s="14">
        <v>600000</v>
      </c>
      <c r="J10" s="17">
        <v>200000</v>
      </c>
      <c r="K10" s="14">
        <v>200000</v>
      </c>
      <c r="L10" s="22" t="s">
        <v>73</v>
      </c>
      <c r="M10" s="1" t="s">
        <v>16</v>
      </c>
      <c r="N10" s="1" t="s">
        <v>13</v>
      </c>
      <c r="O10" s="1" t="s">
        <v>17</v>
      </c>
      <c r="P10" s="26">
        <f t="shared" si="0"/>
        <v>1000000</v>
      </c>
      <c r="Q10" s="27">
        <f t="shared" ref="Q10:Q17" si="1">P10-S10</f>
        <v>1000000</v>
      </c>
      <c r="R10" s="25">
        <v>100</v>
      </c>
      <c r="S10" s="27">
        <v>0</v>
      </c>
      <c r="T10" s="1" t="s">
        <v>14</v>
      </c>
      <c r="U10" s="4">
        <v>100</v>
      </c>
      <c r="V10" s="1" t="s">
        <v>15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MJ10" s="3"/>
      <c r="AMK10" s="3"/>
    </row>
    <row r="11" spans="1:1025" ht="73.5" customHeight="1" thickBot="1">
      <c r="A11" s="1" t="s">
        <v>54</v>
      </c>
      <c r="B11" s="1" t="s">
        <v>29</v>
      </c>
      <c r="C11" s="1" t="s">
        <v>46</v>
      </c>
      <c r="D11" s="10" t="s">
        <v>39</v>
      </c>
      <c r="E11" s="1" t="s">
        <v>58</v>
      </c>
      <c r="F11" s="1" t="s">
        <v>63</v>
      </c>
      <c r="G11" s="1" t="s">
        <v>25</v>
      </c>
      <c r="H11" s="1" t="s">
        <v>22</v>
      </c>
      <c r="I11" s="14">
        <v>1800000</v>
      </c>
      <c r="J11" s="17">
        <v>600000</v>
      </c>
      <c r="K11" s="14">
        <v>600000</v>
      </c>
      <c r="L11" s="21" t="s">
        <v>74</v>
      </c>
      <c r="M11" s="1" t="s">
        <v>16</v>
      </c>
      <c r="N11" s="1" t="s">
        <v>13</v>
      </c>
      <c r="O11" s="1" t="s">
        <v>17</v>
      </c>
      <c r="P11" s="26">
        <f t="shared" si="0"/>
        <v>3000000</v>
      </c>
      <c r="Q11" s="27">
        <f t="shared" si="1"/>
        <v>3000000</v>
      </c>
      <c r="R11" s="25">
        <v>100</v>
      </c>
      <c r="S11" s="27">
        <v>0</v>
      </c>
      <c r="T11" s="1" t="s">
        <v>14</v>
      </c>
      <c r="U11" s="4">
        <v>100</v>
      </c>
      <c r="V11" s="1" t="s">
        <v>15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MJ11" s="3"/>
      <c r="AMK11" s="3"/>
    </row>
    <row r="12" spans="1:1025" ht="84.75" thickBot="1">
      <c r="A12" s="1" t="s">
        <v>55</v>
      </c>
      <c r="B12" s="1" t="s">
        <v>30</v>
      </c>
      <c r="C12" s="1" t="s">
        <v>46</v>
      </c>
      <c r="D12" s="10" t="s">
        <v>40</v>
      </c>
      <c r="E12" s="1" t="s">
        <v>58</v>
      </c>
      <c r="F12" s="1" t="s">
        <v>64</v>
      </c>
      <c r="G12" s="1" t="s">
        <v>24</v>
      </c>
      <c r="H12" s="1" t="s">
        <v>22</v>
      </c>
      <c r="I12" s="14">
        <v>1800000</v>
      </c>
      <c r="J12" s="17">
        <v>0</v>
      </c>
      <c r="K12" s="14">
        <v>1200000</v>
      </c>
      <c r="L12" s="21" t="s">
        <v>71</v>
      </c>
      <c r="M12" s="1" t="s">
        <v>16</v>
      </c>
      <c r="N12" s="1" t="s">
        <v>13</v>
      </c>
      <c r="O12" s="1" t="s">
        <v>17</v>
      </c>
      <c r="P12" s="26">
        <f t="shared" si="0"/>
        <v>3000000</v>
      </c>
      <c r="Q12" s="27">
        <f t="shared" si="1"/>
        <v>3000000</v>
      </c>
      <c r="R12" s="25">
        <v>100</v>
      </c>
      <c r="S12" s="27">
        <v>0</v>
      </c>
      <c r="T12" s="1" t="s">
        <v>20</v>
      </c>
      <c r="U12" s="4">
        <v>100</v>
      </c>
      <c r="V12" s="1" t="s">
        <v>15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MJ12" s="3"/>
      <c r="AMK12" s="3"/>
    </row>
    <row r="13" spans="1:1025" ht="72.75" thickBot="1">
      <c r="A13" s="1" t="s">
        <v>56</v>
      </c>
      <c r="B13" s="1" t="s">
        <v>31</v>
      </c>
      <c r="C13" s="1" t="s">
        <v>46</v>
      </c>
      <c r="D13" s="10" t="s">
        <v>41</v>
      </c>
      <c r="E13" s="1" t="s">
        <v>58</v>
      </c>
      <c r="F13" s="1" t="s">
        <v>65</v>
      </c>
      <c r="G13" s="1" t="s">
        <v>25</v>
      </c>
      <c r="H13" s="1" t="s">
        <v>22</v>
      </c>
      <c r="I13" s="14">
        <v>1800000</v>
      </c>
      <c r="J13" s="17">
        <v>0</v>
      </c>
      <c r="K13" s="14">
        <v>1200000</v>
      </c>
      <c r="L13" s="21" t="s">
        <v>75</v>
      </c>
      <c r="M13" s="1" t="s">
        <v>16</v>
      </c>
      <c r="N13" s="1" t="s">
        <v>13</v>
      </c>
      <c r="O13" s="1" t="s">
        <v>17</v>
      </c>
      <c r="P13" s="26">
        <f t="shared" si="0"/>
        <v>3000000</v>
      </c>
      <c r="Q13" s="27">
        <f>P13-58037.5</f>
        <v>2941962.5</v>
      </c>
      <c r="R13" s="24">
        <f>Q13*100/P13</f>
        <v>98.065416666666664</v>
      </c>
      <c r="S13" s="27">
        <f>23205.2+34832.3</f>
        <v>58037.5</v>
      </c>
      <c r="T13" s="1" t="s">
        <v>14</v>
      </c>
      <c r="U13" s="4">
        <v>100</v>
      </c>
      <c r="V13" s="1" t="s">
        <v>15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MJ13" s="3"/>
      <c r="AMK13" s="3"/>
    </row>
    <row r="14" spans="1:1025" ht="91.5" customHeight="1" thickBot="1">
      <c r="A14" s="1" t="s">
        <v>57</v>
      </c>
      <c r="B14" s="1" t="s">
        <v>32</v>
      </c>
      <c r="C14" s="1" t="s">
        <v>46</v>
      </c>
      <c r="D14" s="10" t="s">
        <v>42</v>
      </c>
      <c r="E14" s="1" t="s">
        <v>66</v>
      </c>
      <c r="F14" s="1" t="s">
        <v>67</v>
      </c>
      <c r="G14" s="1" t="s">
        <v>25</v>
      </c>
      <c r="H14" s="1" t="s">
        <v>22</v>
      </c>
      <c r="I14" s="14">
        <v>1800000</v>
      </c>
      <c r="J14" s="17">
        <v>600000</v>
      </c>
      <c r="K14" s="14">
        <v>600000</v>
      </c>
      <c r="L14" s="21" t="s">
        <v>74</v>
      </c>
      <c r="M14" s="1" t="s">
        <v>16</v>
      </c>
      <c r="N14" s="1" t="s">
        <v>13</v>
      </c>
      <c r="O14" s="1" t="s">
        <v>17</v>
      </c>
      <c r="P14" s="26">
        <f t="shared" si="0"/>
        <v>3000000</v>
      </c>
      <c r="Q14" s="27">
        <f t="shared" si="1"/>
        <v>3000000</v>
      </c>
      <c r="R14" s="25">
        <v>100</v>
      </c>
      <c r="S14" s="27">
        <v>0</v>
      </c>
      <c r="T14" s="1" t="s">
        <v>18</v>
      </c>
      <c r="U14" s="4">
        <v>100</v>
      </c>
      <c r="V14" s="1" t="s">
        <v>15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MJ14" s="3"/>
      <c r="AMK14" s="3"/>
    </row>
    <row r="15" spans="1:1025" ht="75.75" customHeight="1" thickBot="1">
      <c r="A15" s="1" t="s">
        <v>57</v>
      </c>
      <c r="B15" s="1" t="s">
        <v>33</v>
      </c>
      <c r="C15" s="1" t="s">
        <v>46</v>
      </c>
      <c r="D15" s="10" t="s">
        <v>43</v>
      </c>
      <c r="E15" s="1" t="s">
        <v>66</v>
      </c>
      <c r="F15" s="1" t="s">
        <v>68</v>
      </c>
      <c r="G15" s="1" t="s">
        <v>25</v>
      </c>
      <c r="H15" s="1" t="s">
        <v>22</v>
      </c>
      <c r="I15" s="15">
        <v>476388.9</v>
      </c>
      <c r="J15" s="18">
        <v>158796.29999999999</v>
      </c>
      <c r="K15" s="15">
        <v>158796.29999999999</v>
      </c>
      <c r="L15" s="21" t="s">
        <v>73</v>
      </c>
      <c r="M15" s="1" t="s">
        <v>16</v>
      </c>
      <c r="N15" s="1" t="s">
        <v>13</v>
      </c>
      <c r="O15" s="1" t="s">
        <v>17</v>
      </c>
      <c r="P15" s="26">
        <f t="shared" si="0"/>
        <v>793981.5</v>
      </c>
      <c r="Q15" s="27">
        <v>793981.5</v>
      </c>
      <c r="R15" s="33">
        <f>Q15*100/P15</f>
        <v>100</v>
      </c>
      <c r="S15" s="27">
        <v>0</v>
      </c>
      <c r="T15" s="1" t="s">
        <v>14</v>
      </c>
      <c r="U15" s="4">
        <v>100</v>
      </c>
      <c r="V15" s="1" t="s">
        <v>15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MJ15" s="3"/>
      <c r="AMK15" s="3"/>
    </row>
    <row r="16" spans="1:1025" ht="72">
      <c r="A16" s="1" t="s">
        <v>57</v>
      </c>
      <c r="B16" s="1" t="s">
        <v>34</v>
      </c>
      <c r="C16" s="1" t="s">
        <v>46</v>
      </c>
      <c r="D16" s="11" t="s">
        <v>44</v>
      </c>
      <c r="E16" s="1" t="s">
        <v>58</v>
      </c>
      <c r="F16" s="1" t="s">
        <v>69</v>
      </c>
      <c r="G16" s="1" t="s">
        <v>25</v>
      </c>
      <c r="H16" s="1" t="s">
        <v>22</v>
      </c>
      <c r="I16" s="13">
        <v>1800000</v>
      </c>
      <c r="J16" s="19">
        <v>0</v>
      </c>
      <c r="K16" s="13">
        <v>1200000</v>
      </c>
      <c r="L16" s="23" t="s">
        <v>71</v>
      </c>
      <c r="M16" s="1" t="s">
        <v>16</v>
      </c>
      <c r="N16" s="1" t="s">
        <v>13</v>
      </c>
      <c r="O16" s="1" t="s">
        <v>17</v>
      </c>
      <c r="P16" s="26">
        <f t="shared" si="0"/>
        <v>3000000</v>
      </c>
      <c r="Q16" s="27">
        <f t="shared" si="1"/>
        <v>3000000</v>
      </c>
      <c r="R16" s="25">
        <v>100</v>
      </c>
      <c r="S16" s="27">
        <v>0</v>
      </c>
      <c r="T16" s="1" t="s">
        <v>14</v>
      </c>
      <c r="U16" s="4">
        <v>100</v>
      </c>
      <c r="V16" s="1" t="s">
        <v>15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MJ16" s="3"/>
      <c r="AMK16" s="3"/>
    </row>
    <row r="17" spans="1:1025" ht="72">
      <c r="A17" s="1" t="s">
        <v>57</v>
      </c>
      <c r="B17" s="1" t="s">
        <v>35</v>
      </c>
      <c r="C17" s="1" t="s">
        <v>46</v>
      </c>
      <c r="D17" s="12" t="s">
        <v>45</v>
      </c>
      <c r="E17" s="1" t="s">
        <v>58</v>
      </c>
      <c r="F17" s="1" t="s">
        <v>70</v>
      </c>
      <c r="G17" s="1" t="s">
        <v>25</v>
      </c>
      <c r="H17" s="1" t="s">
        <v>22</v>
      </c>
      <c r="I17" s="16">
        <v>900000</v>
      </c>
      <c r="J17" s="20">
        <v>0</v>
      </c>
      <c r="K17" s="16">
        <v>600000</v>
      </c>
      <c r="L17" s="21" t="s">
        <v>71</v>
      </c>
      <c r="M17" s="1" t="s">
        <v>16</v>
      </c>
      <c r="N17" s="1" t="s">
        <v>13</v>
      </c>
      <c r="O17" s="1" t="s">
        <v>17</v>
      </c>
      <c r="P17" s="26">
        <f t="shared" si="0"/>
        <v>1500000</v>
      </c>
      <c r="Q17" s="27">
        <f t="shared" si="1"/>
        <v>1500000</v>
      </c>
      <c r="R17" s="25">
        <v>100</v>
      </c>
      <c r="S17" s="27">
        <v>0</v>
      </c>
      <c r="T17" s="1" t="s">
        <v>14</v>
      </c>
      <c r="U17" s="4">
        <v>100</v>
      </c>
      <c r="V17" s="1" t="s">
        <v>15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MJ17" s="3"/>
      <c r="AMK17" s="3"/>
    </row>
    <row r="20" spans="1:1025">
      <c r="C20" s="37" t="s">
        <v>76</v>
      </c>
      <c r="D20" s="37"/>
      <c r="E20" s="37" t="s">
        <v>77</v>
      </c>
    </row>
    <row r="21" spans="1:1025" ht="57" customHeight="1">
      <c r="C21" s="38"/>
      <c r="D21" s="37"/>
      <c r="E21" s="38"/>
      <c r="P21" s="28"/>
      <c r="Q21" s="29"/>
      <c r="R21" s="30"/>
      <c r="S21" s="29"/>
    </row>
    <row r="22" spans="1:1025" ht="24">
      <c r="C22" s="34" t="s">
        <v>78</v>
      </c>
      <c r="D22" s="39"/>
      <c r="E22" s="34" t="s">
        <v>80</v>
      </c>
      <c r="O22" s="30"/>
      <c r="P22" s="29"/>
      <c r="S22" s="31"/>
    </row>
    <row r="23" spans="1:1025" ht="24">
      <c r="C23" s="34" t="s">
        <v>79</v>
      </c>
      <c r="D23" s="40"/>
      <c r="E23" s="34" t="s">
        <v>81</v>
      </c>
    </row>
    <row r="24" spans="1:1025" ht="15">
      <c r="C24" s="35" t="s">
        <v>82</v>
      </c>
      <c r="D24"/>
      <c r="E24"/>
    </row>
  </sheetData>
  <sortState xmlns:xlrd2="http://schemas.microsoft.com/office/spreadsheetml/2017/richdata2" ref="A2:V17">
    <sortCondition ref="A2:A17"/>
    <sortCondition ref="B2:B17"/>
    <sortCondition ref="C2:C17"/>
    <sortCondition ref="D2:D17"/>
    <sortCondition ref="H2:H17"/>
    <sortCondition descending="1" ref="G2:G17"/>
  </sortState>
  <mergeCells count="9">
    <mergeCell ref="C1:D1"/>
    <mergeCell ref="C2:D2"/>
    <mergeCell ref="C3:D3"/>
    <mergeCell ref="E1:E3"/>
    <mergeCell ref="A6:V6"/>
    <mergeCell ref="C20:C21"/>
    <mergeCell ref="D20:D21"/>
    <mergeCell ref="E20:E21"/>
    <mergeCell ref="D22:D23"/>
  </mergeCells>
  <printOptions horizontalCentered="1"/>
  <pageMargins left="0.59055118110236227" right="0.19685039370078741" top="0.55118110236220474" bottom="0.55118110236220474" header="0.51181102362204722" footer="0.51181102362204722"/>
  <pageSetup paperSize="5" scale="27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</vt:lpstr>
      <vt:lpstr>INDICADORES!Área_de_impresión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Maripaz Limón Encinas</dc:creator>
  <cp:lastModifiedBy>CONTABILIDAD1</cp:lastModifiedBy>
  <cp:revision>1</cp:revision>
  <cp:lastPrinted>2020-01-27T21:17:57Z</cp:lastPrinted>
  <dcterms:created xsi:type="dcterms:W3CDTF">2018-04-17T15:02:52Z</dcterms:created>
  <dcterms:modified xsi:type="dcterms:W3CDTF">2020-03-20T20:22:37Z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