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1. Contables\"/>
    </mc:Choice>
  </mc:AlternateContent>
  <xr:revisionPtr revIDLastSave="0" documentId="13_ncr:1_{BE98794A-6CB5-4B51-80C0-192710966C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Hoja1!$B$1:$J$46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G30" i="1"/>
  <c r="F32" i="1"/>
  <c r="F30" i="1"/>
  <c r="G20" i="1"/>
  <c r="F20" i="1"/>
  <c r="G19" i="1"/>
  <c r="F19" i="1"/>
  <c r="H37" i="1" l="1"/>
  <c r="I37" i="1" s="1"/>
  <c r="I36" i="1"/>
  <c r="I35" i="1"/>
  <c r="H34" i="1"/>
  <c r="I34" i="1" s="1"/>
  <c r="H33" i="1"/>
  <c r="I33" i="1" s="1"/>
  <c r="I32" i="1"/>
  <c r="I31" i="1"/>
  <c r="I30" i="1"/>
  <c r="H29" i="1"/>
  <c r="I29" i="1" s="1"/>
  <c r="G27" i="1"/>
  <c r="F27" i="1"/>
  <c r="E27" i="1"/>
  <c r="H25" i="1"/>
  <c r="I25" i="1" s="1"/>
  <c r="H24" i="1"/>
  <c r="I24" i="1" s="1"/>
  <c r="H23" i="1"/>
  <c r="I23" i="1" s="1"/>
  <c r="H22" i="1"/>
  <c r="I22" i="1" s="1"/>
  <c r="I21" i="1"/>
  <c r="I20" i="1"/>
  <c r="I19" i="1"/>
  <c r="G17" i="1"/>
  <c r="F17" i="1"/>
  <c r="E17" i="1"/>
  <c r="F39" i="1" l="1"/>
  <c r="I27" i="1"/>
  <c r="H17" i="1"/>
  <c r="E39" i="1"/>
  <c r="G39" i="1"/>
  <c r="I17" i="1"/>
  <c r="H27" i="1"/>
  <c r="H39" i="1" l="1"/>
  <c r="I39" i="1"/>
</calcChain>
</file>

<file path=xl/sharedStrings.xml><?xml version="1.0" encoding="utf-8"?>
<sst xmlns="http://schemas.openxmlformats.org/spreadsheetml/2006/main" count="42" uniqueCount="41">
  <si>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</si>
  <si>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</si>
  <si>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</si>
  <si>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</si>
  <si>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</si>
  <si>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</si>
  <si>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</si>
  <si>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</si>
  <si>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</si>
  <si>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</si>
  <si>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</si>
  <si>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</si>
  <si>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</si>
  <si>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</si>
  <si>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</si>
  <si>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</si>
  <si>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</si>
  <si>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</si>
  <si>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</si>
  <si>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</si>
  <si>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</si>
  <si>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</si>
  <si>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</si>
  <si>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</si>
  <si>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</si>
  <si>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</si>
  <si>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</si>
  <si>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</si>
  <si>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</si>
  <si>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</si>
  <si>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</si>
  <si>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</si>
  <si>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</si>
  <si>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</si>
  <si>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FONDO SOCIAL PARA EL DESARROLLO DE BCS</t>
  </si>
  <si>
    <t>ING. MANUEL DE JESUS SALGADO MAYORAL</t>
  </si>
  <si>
    <t>DIRECTOR GENERAL DE FOSDE</t>
  </si>
  <si>
    <t xml:space="preserve">MARIA DE LA PAZ LIMON ENCINAS </t>
  </si>
  <si>
    <t>Ejercicio 2019</t>
  </si>
  <si>
    <t>Del 1o. de Enero al 31 de Diciembre de 2019</t>
  </si>
  <si>
    <t xml:space="preserve">JEFE DE CONTABILIDAD Y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</si>
</sst>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3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0" fontId="6" fillId="3" borderId="1" xfId="3" applyFont="1" applyFill="1" applyBorder="1" applyAlignment="1">
      <alignment horizontal="center" vertical="center" wrapText="1"/>
    </xf>
    <xf numFmtId="165" fontId="0" fillId="0" borderId="0" xfId="0" applyNumberFormat="1"/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3" fillId="2" borderId="0" xfId="2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0" fillId="0" borderId="0" xfId="0" applyNumberFormat="1"/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9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top"/>
    </xf>
    <xf numFmtId="0" fontId="3" fillId="2" borderId="9" xfId="2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1295400</xdr:colOff>
      <xdr:row>1</xdr:row>
      <xdr:rowOff>87630</xdr:rowOff>
    </xdr:from>
    <xdr:to>
      <xdr:col>3</xdr:col>
      <xdr:colOff>577215</xdr:colOff>
      <xdr:row>6</xdr:row>
      <xdr:rowOff>57150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638300" y="220980"/>
          <a:ext cx="815340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141418</xdr:colOff>
      <xdr:row>2</xdr:row>
      <xdr:rowOff>77544</xdr:rowOff>
    </xdr:from>
    <xdr:to>
      <xdr:col>8</xdr:col>
      <xdr:colOff>579568</xdr:colOff>
      <xdr:row>6</xdr:row>
      <xdr:rowOff>167079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180393" y="325194"/>
          <a:ext cx="1476375" cy="8420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54"/>
  <sheetViews>
    <sheetView tabSelected="1" workbookViewId="0">
      <selection activeCell="IY16" sqref="IY16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5" width="17.28515625" customWidth="1"/>
    <col min="6" max="6" width="16.42578125" customWidth="1"/>
    <col min="7" max="7" width="16.140625" customWidth="1"/>
    <col min="8" max="8" width="15.5703125" customWidth="1"/>
    <col min="9" max="9" width="16.42578125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274" width="11.42578125" hidden="1" customWidth="1"/>
    <col min="275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530" width="11.42578125" hidden="1" customWidth="1"/>
    <col min="531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786" width="11.42578125" hidden="1" customWidth="1"/>
    <col min="787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042" width="11.42578125" hidden="1" customWidth="1"/>
    <col min="1043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298" width="11.42578125" hidden="1" customWidth="1"/>
    <col min="1299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554" width="11.42578125" hidden="1" customWidth="1"/>
    <col min="1555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1810" width="11.42578125" hidden="1" customWidth="1"/>
    <col min="1811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066" width="11.42578125" hidden="1" customWidth="1"/>
    <col min="2067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322" width="11.42578125" hidden="1" customWidth="1"/>
    <col min="2323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578" width="11.42578125" hidden="1" customWidth="1"/>
    <col min="2579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2834" width="11.42578125" hidden="1" customWidth="1"/>
    <col min="2835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090" width="11.42578125" hidden="1" customWidth="1"/>
    <col min="3091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346" width="11.42578125" hidden="1" customWidth="1"/>
    <col min="3347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602" width="11.42578125" hidden="1" customWidth="1"/>
    <col min="3603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3858" width="11.42578125" hidden="1" customWidth="1"/>
    <col min="3859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114" width="11.42578125" hidden="1" customWidth="1"/>
    <col min="4115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370" width="11.42578125" hidden="1" customWidth="1"/>
    <col min="4371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626" width="11.42578125" hidden="1" customWidth="1"/>
    <col min="4627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4882" width="11.42578125" hidden="1" customWidth="1"/>
    <col min="4883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138" width="11.42578125" hidden="1" customWidth="1"/>
    <col min="5139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394" width="11.42578125" hidden="1" customWidth="1"/>
    <col min="5395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650" width="11.42578125" hidden="1" customWidth="1"/>
    <col min="5651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5906" width="11.42578125" hidden="1" customWidth="1"/>
    <col min="5907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162" width="11.42578125" hidden="1" customWidth="1"/>
    <col min="6163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418" width="11.42578125" hidden="1" customWidth="1"/>
    <col min="6419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674" width="11.42578125" hidden="1" customWidth="1"/>
    <col min="6675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6930" width="11.42578125" hidden="1" customWidth="1"/>
    <col min="6931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186" width="11.42578125" hidden="1" customWidth="1"/>
    <col min="7187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442" width="11.42578125" hidden="1" customWidth="1"/>
    <col min="7443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698" width="11.42578125" hidden="1" customWidth="1"/>
    <col min="7699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7954" width="11.42578125" hidden="1" customWidth="1"/>
    <col min="7955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210" width="11.42578125" hidden="1" customWidth="1"/>
    <col min="8211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466" width="11.42578125" hidden="1" customWidth="1"/>
    <col min="8467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722" width="11.42578125" hidden="1" customWidth="1"/>
    <col min="8723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8978" width="11.42578125" hidden="1" customWidth="1"/>
    <col min="8979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234" width="11.42578125" hidden="1" customWidth="1"/>
    <col min="9235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490" width="11.42578125" hidden="1" customWidth="1"/>
    <col min="9491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746" width="11.42578125" hidden="1" customWidth="1"/>
    <col min="9747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002" width="11.42578125" hidden="1" customWidth="1"/>
    <col min="10003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258" width="11.42578125" hidden="1" customWidth="1"/>
    <col min="10259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514" width="11.42578125" hidden="1" customWidth="1"/>
    <col min="10515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0770" width="11.42578125" hidden="1" customWidth="1"/>
    <col min="10771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026" width="11.42578125" hidden="1" customWidth="1"/>
    <col min="11027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282" width="11.42578125" hidden="1" customWidth="1"/>
    <col min="11283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538" width="11.42578125" hidden="1" customWidth="1"/>
    <col min="11539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1794" width="11.42578125" hidden="1" customWidth="1"/>
    <col min="11795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050" width="11.42578125" hidden="1" customWidth="1"/>
    <col min="12051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306" width="11.42578125" hidden="1" customWidth="1"/>
    <col min="12307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562" width="11.42578125" hidden="1" customWidth="1"/>
    <col min="12563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2818" width="11.42578125" hidden="1" customWidth="1"/>
    <col min="12819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074" width="11.42578125" hidden="1" customWidth="1"/>
    <col min="13075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330" width="11.42578125" hidden="1" customWidth="1"/>
    <col min="13331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586" width="11.42578125" hidden="1" customWidth="1"/>
    <col min="13587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3842" width="11.42578125" hidden="1" customWidth="1"/>
    <col min="13843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098" width="11.42578125" hidden="1" customWidth="1"/>
    <col min="14099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354" width="11.42578125" hidden="1" customWidth="1"/>
    <col min="14355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610" width="11.42578125" hidden="1" customWidth="1"/>
    <col min="14611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4866" width="11.42578125" hidden="1" customWidth="1"/>
    <col min="14867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122" width="11.42578125" hidden="1" customWidth="1"/>
    <col min="15123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378" width="11.42578125" hidden="1" customWidth="1"/>
    <col min="15379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634" width="11.42578125" hidden="1" customWidth="1"/>
    <col min="15635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5890" width="11.42578125" hidden="1" customWidth="1"/>
    <col min="15891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146" width="11.42578125" hidden="1" customWidth="1"/>
    <col min="16147" max="16384" width="11.42578125" hidden="1"/>
  </cols>
  <sheetData>
    <row r="1" spans="2:259" ht="10.5" customHeight="1" x14ac:dyDescent="0.3">
      <c r="B1" s="27"/>
      <c r="C1" s="28"/>
      <c r="D1" s="29"/>
      <c r="E1" s="30"/>
      <c r="F1" s="30"/>
      <c r="G1" s="29"/>
      <c r="H1" s="29"/>
      <c r="I1" s="31"/>
      <c r="J1" s="28"/>
      <c r="K1" s="28"/>
      <c r="L1" s="28"/>
    </row>
    <row r="2" spans="2:259" ht="9" customHeight="1" x14ac:dyDescent="0.3">
      <c r="B2" s="1"/>
      <c r="C2" s="1"/>
      <c r="D2" s="2"/>
      <c r="E2" s="1"/>
      <c r="F2" s="1"/>
      <c r="G2" s="1"/>
      <c r="H2" s="1"/>
      <c r="I2" s="32"/>
      <c r="J2" s="1"/>
      <c r="K2" s="1"/>
      <c r="L2" s="1"/>
    </row>
    <row r="3" spans="2:259" ht="15.75" x14ac:dyDescent="0.25">
      <c r="B3" s="41" t="s">
        <v>33</v>
      </c>
      <c r="C3" s="41"/>
      <c r="D3" s="41"/>
      <c r="E3" s="41"/>
      <c r="F3" s="41"/>
      <c r="G3" s="41"/>
      <c r="H3" s="41"/>
      <c r="I3" s="41"/>
      <c r="J3" s="41"/>
      <c r="K3" s="33"/>
      <c r="L3" s="33"/>
    </row>
    <row r="4" spans="2:259" ht="14.45" x14ac:dyDescent="0.3">
      <c r="B4" s="42" t="s">
        <v>38</v>
      </c>
      <c r="C4" s="42"/>
      <c r="D4" s="42"/>
      <c r="E4" s="42"/>
      <c r="F4" s="42"/>
      <c r="G4" s="42"/>
      <c r="H4" s="42"/>
      <c r="I4" s="42"/>
      <c r="J4" s="42"/>
      <c r="K4" s="34"/>
      <c r="L4" s="34"/>
    </row>
    <row r="5" spans="2:259" x14ac:dyDescent="0.25">
      <c r="B5" s="43" t="s">
        <v>0</v>
      </c>
      <c r="C5" s="43"/>
      <c r="D5" s="43"/>
      <c r="E5" s="43"/>
      <c r="F5" s="43"/>
      <c r="G5" s="43"/>
      <c r="H5" s="43"/>
      <c r="I5" s="43"/>
      <c r="J5" s="43"/>
      <c r="K5" s="35"/>
      <c r="L5" s="35"/>
    </row>
    <row r="6" spans="2:259" ht="14.45" x14ac:dyDescent="0.3">
      <c r="B6" s="44" t="s">
        <v>39</v>
      </c>
      <c r="C6" s="44"/>
      <c r="D6" s="44"/>
      <c r="E6" s="44"/>
      <c r="F6" s="44"/>
      <c r="G6" s="44"/>
      <c r="H6" s="44"/>
      <c r="I6" s="44"/>
      <c r="J6" s="44"/>
      <c r="K6" s="36"/>
      <c r="L6" s="36"/>
    </row>
    <row r="7" spans="2:259" ht="14.45" x14ac:dyDescent="0.3">
      <c r="B7" s="44" t="s">
        <v>1</v>
      </c>
      <c r="C7" s="44"/>
      <c r="D7" s="44"/>
      <c r="E7" s="44"/>
      <c r="F7" s="44"/>
      <c r="G7" s="44"/>
      <c r="H7" s="44"/>
      <c r="I7" s="44"/>
      <c r="J7" s="44"/>
      <c r="K7" s="36"/>
      <c r="L7" s="36"/>
    </row>
    <row r="8" spans="2:259" x14ac:dyDescent="0.25">
      <c r="B8" s="4"/>
      <c r="C8" s="5" t="s">
        <v>2</v>
      </c>
      <c r="D8" s="46" t="s">
        <v>34</v>
      </c>
      <c r="E8" s="46"/>
      <c r="F8" s="46"/>
      <c r="G8" s="46"/>
      <c r="H8" s="46"/>
      <c r="I8" s="6"/>
      <c r="J8" s="7"/>
      <c r="K8" s="7"/>
      <c r="L8" s="7"/>
      <c r="M8" s="7"/>
      <c r="N8" s="7"/>
    </row>
    <row r="9" spans="2:259" ht="9.75" customHeight="1" x14ac:dyDescent="0.3">
      <c r="B9" s="47"/>
      <c r="C9" s="47"/>
      <c r="D9" s="47"/>
      <c r="E9" s="47"/>
      <c r="F9" s="47"/>
      <c r="G9" s="47"/>
      <c r="H9" s="47"/>
      <c r="I9" s="47"/>
      <c r="J9" s="47"/>
      <c r="K9" s="1"/>
      <c r="L9" s="1"/>
      <c r="M9" s="1"/>
      <c r="N9" s="1"/>
    </row>
    <row r="10" spans="2:259" ht="8.25" customHeight="1" thickBot="1" x14ac:dyDescent="0.3">
      <c r="B10" s="47"/>
      <c r="C10" s="47"/>
      <c r="D10" s="47"/>
      <c r="E10" s="47"/>
      <c r="F10" s="47"/>
      <c r="G10" s="47"/>
      <c r="H10" s="47"/>
      <c r="I10" s="47"/>
      <c r="J10" s="47"/>
      <c r="K10" s="1"/>
      <c r="L10" s="1"/>
      <c r="M10" s="1"/>
      <c r="N10" s="1"/>
    </row>
    <row r="11" spans="2:259" ht="24" x14ac:dyDescent="0.25">
      <c r="B11" s="58"/>
      <c r="C11" s="59" t="s">
        <v>3</v>
      </c>
      <c r="D11" s="59"/>
      <c r="E11" s="60" t="s">
        <v>4</v>
      </c>
      <c r="F11" s="60" t="s">
        <v>5</v>
      </c>
      <c r="G11" s="61" t="s">
        <v>6</v>
      </c>
      <c r="H11" s="61" t="s">
        <v>7</v>
      </c>
      <c r="I11" s="61" t="s">
        <v>8</v>
      </c>
      <c r="J11" s="62"/>
      <c r="K11" s="8"/>
      <c r="L11" s="8"/>
      <c r="M11" s="8"/>
      <c r="N11" s="8"/>
    </row>
    <row r="12" spans="2:259" x14ac:dyDescent="0.25">
      <c r="B12" s="63"/>
      <c r="C12" s="48"/>
      <c r="D12" s="48"/>
      <c r="E12" s="37">
        <v>1</v>
      </c>
      <c r="F12" s="37">
        <v>2</v>
      </c>
      <c r="G12" s="39">
        <v>3</v>
      </c>
      <c r="H12" s="39" t="s">
        <v>9</v>
      </c>
      <c r="I12" s="39" t="s">
        <v>10</v>
      </c>
      <c r="J12" s="64"/>
      <c r="K12" s="8"/>
      <c r="L12" s="8"/>
      <c r="M12" s="8"/>
      <c r="N12" s="8"/>
    </row>
    <row r="13" spans="2:259" ht="6" customHeight="1" x14ac:dyDescent="0.25">
      <c r="B13" s="65"/>
      <c r="C13" s="47"/>
      <c r="D13" s="47"/>
      <c r="E13" s="47"/>
      <c r="F13" s="47"/>
      <c r="G13" s="47"/>
      <c r="H13" s="47"/>
      <c r="I13" s="47"/>
      <c r="J13" s="66"/>
      <c r="K13" s="1"/>
      <c r="L13" s="1"/>
      <c r="M13" s="1"/>
      <c r="N13" s="1"/>
    </row>
    <row r="14" spans="2:259" ht="10.5" customHeight="1" x14ac:dyDescent="0.25">
      <c r="B14" s="67"/>
      <c r="C14" s="49"/>
      <c r="D14" s="49"/>
      <c r="E14" s="49"/>
      <c r="F14" s="49"/>
      <c r="G14" s="49"/>
      <c r="H14" s="49"/>
      <c r="I14" s="49"/>
      <c r="J14" s="68"/>
      <c r="K14" s="3"/>
      <c r="L14" s="3"/>
      <c r="M14" s="1"/>
      <c r="N14" s="1"/>
    </row>
    <row r="15" spans="2:259" x14ac:dyDescent="0.25">
      <c r="B15" s="69"/>
      <c r="C15" s="50" t="s">
        <v>11</v>
      </c>
      <c r="D15" s="50"/>
      <c r="E15" s="9"/>
      <c r="F15" s="9"/>
      <c r="G15" s="9"/>
      <c r="H15" s="9"/>
      <c r="I15" s="9"/>
      <c r="J15" s="70"/>
      <c r="K15" s="3"/>
      <c r="L15" s="3"/>
      <c r="M15" s="1"/>
      <c r="N15" s="1"/>
    </row>
    <row r="16" spans="2:259" x14ac:dyDescent="0.25">
      <c r="B16" s="69"/>
      <c r="C16" s="10"/>
      <c r="D16" s="10"/>
      <c r="E16" s="9"/>
      <c r="F16" s="9"/>
      <c r="G16" s="9"/>
      <c r="H16" s="9"/>
      <c r="I16" s="9"/>
      <c r="J16" s="70"/>
      <c r="K16" s="3"/>
      <c r="L16" s="3"/>
      <c r="M16" s="1"/>
      <c r="N16" s="1"/>
      <c r="IY16" s="40"/>
    </row>
    <row r="17" spans="2:259" x14ac:dyDescent="0.25">
      <c r="B17" s="71"/>
      <c r="C17" s="51" t="s">
        <v>12</v>
      </c>
      <c r="D17" s="51"/>
      <c r="E17" s="11">
        <f>SUM(E19:E25)</f>
        <v>16711041</v>
      </c>
      <c r="F17" s="11">
        <f>SUM(F19:F25)</f>
        <v>16816768</v>
      </c>
      <c r="G17" s="11">
        <f>SUM(G19:G25)</f>
        <v>26446717</v>
      </c>
      <c r="H17" s="11">
        <f>SUM(H19:H25)</f>
        <v>7071092</v>
      </c>
      <c r="I17" s="11">
        <f>SUM(I19:I25)</f>
        <v>-9639949</v>
      </c>
      <c r="J17" s="72"/>
      <c r="K17" s="3"/>
      <c r="L17" s="3"/>
      <c r="M17" s="1"/>
      <c r="N17" s="1"/>
      <c r="IY17" s="40"/>
    </row>
    <row r="18" spans="2:259" x14ac:dyDescent="0.25">
      <c r="B18" s="73"/>
      <c r="C18" s="2"/>
      <c r="D18" s="2"/>
      <c r="E18" s="12"/>
      <c r="F18" s="12"/>
      <c r="G18" s="12"/>
      <c r="H18" s="12"/>
      <c r="I18" s="12"/>
      <c r="J18" s="74"/>
      <c r="K18" s="3"/>
      <c r="L18" s="3"/>
      <c r="M18" s="1"/>
      <c r="N18" s="1"/>
      <c r="O18" s="1"/>
      <c r="IY18" s="40"/>
    </row>
    <row r="19" spans="2:259" x14ac:dyDescent="0.25">
      <c r="B19" s="73"/>
      <c r="C19" s="45" t="s">
        <v>13</v>
      </c>
      <c r="D19" s="45"/>
      <c r="E19" s="13">
        <v>14483643</v>
      </c>
      <c r="F19" s="13">
        <f>9282891+2424751+2616425+1421323</f>
        <v>15745390</v>
      </c>
      <c r="G19" s="13">
        <f>12120656+7848997+3437000+1559794</f>
        <v>24966447</v>
      </c>
      <c r="H19" s="14">
        <v>5252586</v>
      </c>
      <c r="I19" s="14">
        <f>H19-E19</f>
        <v>-9231057</v>
      </c>
      <c r="J19" s="74"/>
      <c r="K19" s="3"/>
      <c r="L19" s="3"/>
      <c r="M19" s="1"/>
      <c r="N19" s="1"/>
      <c r="O19" s="1"/>
      <c r="IY19" s="40"/>
    </row>
    <row r="20" spans="2:259" x14ac:dyDescent="0.25">
      <c r="B20" s="73"/>
      <c r="C20" s="45" t="s">
        <v>14</v>
      </c>
      <c r="D20" s="45"/>
      <c r="E20" s="13">
        <v>2227398</v>
      </c>
      <c r="F20" s="13">
        <f>144507+31626+865629+29616</f>
        <v>1071378</v>
      </c>
      <c r="G20" s="13">
        <f>859335+150283+161733+308919</f>
        <v>1480270</v>
      </c>
      <c r="H20" s="14">
        <v>1818506</v>
      </c>
      <c r="I20" s="14">
        <f t="shared" ref="I20:I25" si="0">H20-E20</f>
        <v>-408892</v>
      </c>
      <c r="J20" s="74"/>
      <c r="K20" s="3"/>
      <c r="L20" s="3"/>
      <c r="M20" s="1"/>
      <c r="N20" s="1"/>
      <c r="O20" s="1"/>
      <c r="IY20" s="40"/>
    </row>
    <row r="21" spans="2:259" x14ac:dyDescent="0.25">
      <c r="B21" s="73"/>
      <c r="C21" s="45" t="s">
        <v>15</v>
      </c>
      <c r="D21" s="45"/>
      <c r="E21" s="13">
        <v>0</v>
      </c>
      <c r="F21" s="13">
        <v>0</v>
      </c>
      <c r="G21" s="13">
        <v>0</v>
      </c>
      <c r="H21" s="14">
        <v>0</v>
      </c>
      <c r="I21" s="14">
        <f t="shared" si="0"/>
        <v>0</v>
      </c>
      <c r="J21" s="74"/>
      <c r="K21" s="3"/>
      <c r="L21" s="3"/>
      <c r="M21" s="1"/>
      <c r="N21" s="1"/>
      <c r="O21" s="1"/>
      <c r="IY21" s="40"/>
    </row>
    <row r="22" spans="2:259" x14ac:dyDescent="0.25">
      <c r="B22" s="73"/>
      <c r="C22" s="45" t="s">
        <v>16</v>
      </c>
      <c r="D22" s="45"/>
      <c r="E22" s="13">
        <v>0</v>
      </c>
      <c r="F22" s="13">
        <v>0</v>
      </c>
      <c r="G22" s="13">
        <v>0</v>
      </c>
      <c r="H22" s="14">
        <f t="shared" ref="H20:H25" si="1">E22+F22-G22</f>
        <v>0</v>
      </c>
      <c r="I22" s="14">
        <f t="shared" si="0"/>
        <v>0</v>
      </c>
      <c r="J22" s="74"/>
      <c r="K22" s="3"/>
      <c r="L22" s="3"/>
      <c r="M22" s="1"/>
      <c r="N22" s="1"/>
      <c r="O22" s="1" t="s">
        <v>17</v>
      </c>
    </row>
    <row r="23" spans="2:259" x14ac:dyDescent="0.25">
      <c r="B23" s="73"/>
      <c r="C23" s="45" t="s">
        <v>18</v>
      </c>
      <c r="D23" s="45"/>
      <c r="E23" s="13">
        <v>0</v>
      </c>
      <c r="F23" s="13">
        <v>0</v>
      </c>
      <c r="G23" s="13">
        <v>0</v>
      </c>
      <c r="H23" s="14">
        <f t="shared" si="1"/>
        <v>0</v>
      </c>
      <c r="I23" s="14">
        <f t="shared" si="0"/>
        <v>0</v>
      </c>
      <c r="J23" s="74"/>
      <c r="K23" s="3"/>
      <c r="L23" s="3"/>
      <c r="M23" s="1"/>
      <c r="N23" s="1"/>
      <c r="O23" s="1"/>
    </row>
    <row r="24" spans="2:259" x14ac:dyDescent="0.25">
      <c r="B24" s="73"/>
      <c r="C24" s="45" t="s">
        <v>19</v>
      </c>
      <c r="D24" s="45"/>
      <c r="E24" s="13">
        <v>0</v>
      </c>
      <c r="F24" s="13">
        <v>0</v>
      </c>
      <c r="G24" s="13">
        <v>0</v>
      </c>
      <c r="H24" s="14">
        <f t="shared" si="1"/>
        <v>0</v>
      </c>
      <c r="I24" s="14">
        <f t="shared" si="0"/>
        <v>0</v>
      </c>
      <c r="J24" s="74"/>
      <c r="K24" s="3"/>
      <c r="L24" s="3"/>
      <c r="M24" s="1" t="s">
        <v>17</v>
      </c>
      <c r="N24" s="1"/>
      <c r="O24" s="1"/>
    </row>
    <row r="25" spans="2:259" x14ac:dyDescent="0.25">
      <c r="B25" s="73"/>
      <c r="C25" s="45" t="s">
        <v>20</v>
      </c>
      <c r="D25" s="45"/>
      <c r="E25" s="13">
        <v>0</v>
      </c>
      <c r="F25" s="13">
        <v>0</v>
      </c>
      <c r="G25" s="13">
        <v>0</v>
      </c>
      <c r="H25" s="14">
        <f t="shared" si="1"/>
        <v>0</v>
      </c>
      <c r="I25" s="14">
        <f t="shared" si="0"/>
        <v>0</v>
      </c>
      <c r="J25" s="74"/>
    </row>
    <row r="26" spans="2:259" x14ac:dyDescent="0.25">
      <c r="B26" s="73"/>
      <c r="C26" s="38"/>
      <c r="D26" s="38"/>
      <c r="E26" s="15"/>
      <c r="F26" s="15"/>
      <c r="G26" s="15"/>
      <c r="H26" s="15"/>
      <c r="I26" s="15"/>
      <c r="J26" s="74"/>
    </row>
    <row r="27" spans="2:259" x14ac:dyDescent="0.25">
      <c r="B27" s="71"/>
      <c r="C27" s="51" t="s">
        <v>21</v>
      </c>
      <c r="D27" s="51"/>
      <c r="E27" s="11">
        <f>SUM(E29:E37)</f>
        <v>44961507</v>
      </c>
      <c r="F27" s="11">
        <f>SUM(F29:F37)</f>
        <v>4016926</v>
      </c>
      <c r="G27" s="11">
        <f>SUM(G29:G37)</f>
        <v>8891674</v>
      </c>
      <c r="H27" s="11">
        <f>SUM(H29:H37)</f>
        <v>40086759</v>
      </c>
      <c r="I27" s="11">
        <f>SUM(I29:I37)</f>
        <v>-4874748</v>
      </c>
      <c r="J27" s="72"/>
    </row>
    <row r="28" spans="2:259" x14ac:dyDescent="0.25">
      <c r="B28" s="73"/>
      <c r="C28" s="2"/>
      <c r="D28" s="38"/>
      <c r="E28" s="12"/>
      <c r="F28" s="12"/>
      <c r="G28" s="12"/>
      <c r="H28" s="12"/>
      <c r="I28" s="12"/>
      <c r="J28" s="74"/>
    </row>
    <row r="29" spans="2:259" x14ac:dyDescent="0.25">
      <c r="B29" s="73"/>
      <c r="C29" s="45" t="s">
        <v>22</v>
      </c>
      <c r="D29" s="45"/>
      <c r="E29" s="13">
        <v>0</v>
      </c>
      <c r="F29" s="13">
        <v>0</v>
      </c>
      <c r="G29" s="13">
        <v>0</v>
      </c>
      <c r="H29" s="14">
        <f>E29+F29-G29</f>
        <v>0</v>
      </c>
      <c r="I29" s="14">
        <f>H29-E29</f>
        <v>0</v>
      </c>
      <c r="J29" s="74"/>
    </row>
    <row r="30" spans="2:259" x14ac:dyDescent="0.25">
      <c r="B30" s="73"/>
      <c r="C30" s="45" t="s">
        <v>23</v>
      </c>
      <c r="D30" s="45"/>
      <c r="E30" s="13">
        <v>27155217</v>
      </c>
      <c r="F30" s="13">
        <f>3399587+67797+161955+345775</f>
        <v>3975114</v>
      </c>
      <c r="G30" s="13">
        <f>8345767+38243+204688+149488</f>
        <v>8738186</v>
      </c>
      <c r="H30" s="14">
        <v>22392145</v>
      </c>
      <c r="I30" s="14">
        <f t="shared" ref="I30:I36" si="2">H30-E30</f>
        <v>-4763072</v>
      </c>
      <c r="J30" s="74"/>
      <c r="IY30" s="57"/>
    </row>
    <row r="31" spans="2:259" x14ac:dyDescent="0.25">
      <c r="B31" s="73"/>
      <c r="C31" s="45" t="s">
        <v>24</v>
      </c>
      <c r="D31" s="45"/>
      <c r="E31" s="13">
        <v>15774812</v>
      </c>
      <c r="F31" s="13">
        <v>0</v>
      </c>
      <c r="G31" s="13">
        <v>0</v>
      </c>
      <c r="H31" s="14">
        <v>15774812</v>
      </c>
      <c r="I31" s="14">
        <f t="shared" si="2"/>
        <v>0</v>
      </c>
      <c r="J31" s="74"/>
    </row>
    <row r="32" spans="2:259" x14ac:dyDescent="0.25">
      <c r="B32" s="73"/>
      <c r="C32" s="45" t="s">
        <v>25</v>
      </c>
      <c r="D32" s="45"/>
      <c r="E32" s="13">
        <v>1279630</v>
      </c>
      <c r="F32" s="13">
        <f>15755</f>
        <v>15755</v>
      </c>
      <c r="G32" s="13">
        <v>124244</v>
      </c>
      <c r="H32" s="14">
        <v>1171141</v>
      </c>
      <c r="I32" s="14">
        <f t="shared" si="2"/>
        <v>-108489</v>
      </c>
      <c r="J32" s="74"/>
      <c r="IY32" s="57"/>
    </row>
    <row r="33" spans="2:259" x14ac:dyDescent="0.25">
      <c r="B33" s="73"/>
      <c r="C33" s="45" t="s">
        <v>26</v>
      </c>
      <c r="D33" s="45"/>
      <c r="E33" s="13">
        <v>0</v>
      </c>
      <c r="F33" s="13">
        <v>0</v>
      </c>
      <c r="G33" s="13">
        <v>0</v>
      </c>
      <c r="H33" s="14">
        <f t="shared" ref="H30:H37" si="3">E33+F33-G33</f>
        <v>0</v>
      </c>
      <c r="I33" s="14">
        <f t="shared" si="2"/>
        <v>0</v>
      </c>
      <c r="J33" s="74"/>
    </row>
    <row r="34" spans="2:259" x14ac:dyDescent="0.25">
      <c r="B34" s="73"/>
      <c r="C34" s="45" t="s">
        <v>27</v>
      </c>
      <c r="D34" s="45"/>
      <c r="E34" s="13">
        <v>0</v>
      </c>
      <c r="F34" s="13">
        <v>0</v>
      </c>
      <c r="G34" s="13">
        <v>0</v>
      </c>
      <c r="H34" s="14">
        <f t="shared" si="3"/>
        <v>0</v>
      </c>
      <c r="I34" s="14">
        <f t="shared" si="2"/>
        <v>0</v>
      </c>
      <c r="J34" s="74"/>
    </row>
    <row r="35" spans="2:259" x14ac:dyDescent="0.25">
      <c r="B35" s="73"/>
      <c r="C35" s="45" t="s">
        <v>28</v>
      </c>
      <c r="D35" s="45"/>
      <c r="E35" s="13">
        <v>703471</v>
      </c>
      <c r="F35" s="13">
        <f>470+5252+8141+12194</f>
        <v>26057</v>
      </c>
      <c r="G35" s="13">
        <v>29244</v>
      </c>
      <c r="H35" s="14">
        <v>700284</v>
      </c>
      <c r="I35" s="14">
        <f t="shared" si="2"/>
        <v>-3187</v>
      </c>
      <c r="J35" s="74"/>
      <c r="IY35" s="57"/>
    </row>
    <row r="36" spans="2:259" x14ac:dyDescent="0.25">
      <c r="B36" s="73"/>
      <c r="C36" s="45" t="s">
        <v>29</v>
      </c>
      <c r="D36" s="45"/>
      <c r="E36" s="13">
        <v>48377</v>
      </c>
      <c r="F36" s="13">
        <v>0</v>
      </c>
      <c r="G36" s="13">
        <v>0</v>
      </c>
      <c r="H36" s="14">
        <v>48377</v>
      </c>
      <c r="I36" s="14">
        <f t="shared" si="2"/>
        <v>0</v>
      </c>
      <c r="J36" s="74"/>
      <c r="IY36" s="57"/>
    </row>
    <row r="37" spans="2:259" x14ac:dyDescent="0.25">
      <c r="B37" s="73"/>
      <c r="C37" s="45" t="s">
        <v>30</v>
      </c>
      <c r="D37" s="45"/>
      <c r="E37" s="13">
        <v>0</v>
      </c>
      <c r="F37" s="13">
        <v>0</v>
      </c>
      <c r="G37" s="13">
        <v>0</v>
      </c>
      <c r="H37" s="14">
        <f t="shared" si="3"/>
        <v>0</v>
      </c>
      <c r="I37" s="14">
        <f>H37-E37</f>
        <v>0</v>
      </c>
      <c r="J37" s="74"/>
    </row>
    <row r="38" spans="2:259" x14ac:dyDescent="0.25">
      <c r="B38" s="73"/>
      <c r="C38" s="38"/>
      <c r="D38" s="38"/>
      <c r="E38" s="15"/>
      <c r="F38" s="12"/>
      <c r="G38" s="12"/>
      <c r="H38" s="12"/>
      <c r="I38" s="12"/>
      <c r="J38" s="74"/>
    </row>
    <row r="39" spans="2:259" x14ac:dyDescent="0.25">
      <c r="B39" s="69"/>
      <c r="C39" s="50" t="s">
        <v>31</v>
      </c>
      <c r="D39" s="50"/>
      <c r="E39" s="11">
        <f>E17+E27</f>
        <v>61672548</v>
      </c>
      <c r="F39" s="11">
        <f>F17+F27</f>
        <v>20833694</v>
      </c>
      <c r="G39" s="11">
        <f>G17+G27</f>
        <v>35338391</v>
      </c>
      <c r="H39" s="11">
        <f>H17+H27</f>
        <v>47157851</v>
      </c>
      <c r="I39" s="11">
        <f>I17+I27</f>
        <v>-14514697</v>
      </c>
      <c r="J39" s="70"/>
    </row>
    <row r="40" spans="2:259" ht="15.75" thickBot="1" x14ac:dyDescent="0.3">
      <c r="B40" s="75"/>
      <c r="C40" s="76"/>
      <c r="D40" s="76"/>
      <c r="E40" s="76"/>
      <c r="F40" s="76"/>
      <c r="G40" s="76"/>
      <c r="H40" s="76"/>
      <c r="I40" s="76"/>
      <c r="J40" s="77"/>
    </row>
    <row r="41" spans="2:259" x14ac:dyDescent="0.25">
      <c r="B41" s="16"/>
      <c r="C41" s="17"/>
      <c r="D41" s="18"/>
      <c r="F41" s="16"/>
      <c r="G41" s="16"/>
      <c r="H41" s="16"/>
      <c r="I41" s="16"/>
      <c r="J41" s="16"/>
    </row>
    <row r="42" spans="2:259" x14ac:dyDescent="0.25">
      <c r="B42" s="1"/>
      <c r="C42" s="54" t="s">
        <v>32</v>
      </c>
      <c r="D42" s="54"/>
      <c r="E42" s="54"/>
      <c r="F42" s="54"/>
      <c r="G42" s="54"/>
      <c r="H42" s="54"/>
      <c r="I42" s="54"/>
      <c r="J42" s="19"/>
      <c r="K42" s="19"/>
      <c r="L42" s="1"/>
      <c r="M42" s="1"/>
      <c r="N42" s="1"/>
      <c r="O42" s="1"/>
      <c r="P42" s="1"/>
      <c r="Q42" s="1"/>
      <c r="R42" s="1"/>
    </row>
    <row r="43" spans="2:259" x14ac:dyDescent="0.25">
      <c r="B43" s="1"/>
      <c r="C43" s="19"/>
      <c r="D43" s="20"/>
      <c r="E43" s="21"/>
      <c r="F43" s="21"/>
      <c r="G43" s="1"/>
      <c r="H43" s="22"/>
      <c r="I43" s="20"/>
      <c r="J43" s="21"/>
      <c r="K43" s="21"/>
      <c r="L43" s="1"/>
      <c r="M43" s="1"/>
      <c r="N43" s="1"/>
      <c r="O43" s="1"/>
      <c r="P43" s="1"/>
      <c r="Q43" s="1"/>
      <c r="R43" s="1"/>
    </row>
    <row r="44" spans="2:259" x14ac:dyDescent="0.25">
      <c r="B44" s="1"/>
      <c r="C44" s="55"/>
      <c r="D44" s="55"/>
      <c r="E44" s="21"/>
      <c r="F44" s="56"/>
      <c r="G44" s="56"/>
      <c r="H44" s="56"/>
      <c r="I44" s="56"/>
      <c r="J44" s="21"/>
      <c r="K44" s="21"/>
      <c r="L44" s="1"/>
      <c r="M44" s="1"/>
      <c r="N44" s="1"/>
      <c r="O44" s="1"/>
      <c r="P44" s="1"/>
      <c r="Q44" s="1"/>
      <c r="R44" s="1"/>
    </row>
    <row r="45" spans="2:259" x14ac:dyDescent="0.25">
      <c r="B45" s="1"/>
      <c r="C45" s="52" t="s">
        <v>35</v>
      </c>
      <c r="D45" s="52"/>
      <c r="E45" s="23"/>
      <c r="F45" s="52" t="s">
        <v>37</v>
      </c>
      <c r="G45" s="52"/>
      <c r="H45" s="52"/>
      <c r="I45" s="52"/>
      <c r="J45" s="24"/>
      <c r="K45" s="1"/>
      <c r="Q45" s="1"/>
      <c r="R45" s="1"/>
    </row>
    <row r="46" spans="2:259" x14ac:dyDescent="0.25">
      <c r="B46" s="1"/>
      <c r="C46" s="53" t="s">
        <v>36</v>
      </c>
      <c r="D46" s="53"/>
      <c r="E46" s="25"/>
      <c r="F46" s="53" t="s">
        <v>40</v>
      </c>
      <c r="G46" s="53"/>
      <c r="H46" s="53"/>
      <c r="I46" s="53"/>
      <c r="J46" s="24"/>
      <c r="K46" s="1"/>
      <c r="Q46" s="1"/>
      <c r="R46" s="1"/>
    </row>
    <row r="47" spans="2:259" x14ac:dyDescent="0.25">
      <c r="C47" s="1"/>
      <c r="D47" s="1"/>
      <c r="E47" s="26"/>
      <c r="F47" s="1"/>
      <c r="G47" s="1"/>
      <c r="H47" s="1"/>
    </row>
    <row r="48" spans="2:259" ht="14.45" hidden="1" x14ac:dyDescent="0.3">
      <c r="C48" s="1"/>
      <c r="D48" s="1"/>
      <c r="E48" s="26"/>
      <c r="F48" s="1"/>
      <c r="G48" s="1"/>
      <c r="H48" s="1"/>
    </row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9">
    <mergeCell ref="C45:D45"/>
    <mergeCell ref="F45:I45"/>
    <mergeCell ref="C46:D46"/>
    <mergeCell ref="F46:I46"/>
    <mergeCell ref="C36:D36"/>
    <mergeCell ref="C37:D37"/>
    <mergeCell ref="C39:D39"/>
    <mergeCell ref="B40:J40"/>
    <mergeCell ref="C42:I42"/>
    <mergeCell ref="C44:D44"/>
    <mergeCell ref="F44:I44"/>
    <mergeCell ref="C35:D35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3:D33"/>
    <mergeCell ref="C34:D34"/>
    <mergeCell ref="C21:D21"/>
    <mergeCell ref="D8:H8"/>
    <mergeCell ref="B9:J9"/>
    <mergeCell ref="B10:J10"/>
    <mergeCell ref="C11:D12"/>
    <mergeCell ref="B13:J13"/>
    <mergeCell ref="B14:J14"/>
    <mergeCell ref="C15:D15"/>
    <mergeCell ref="C17:D17"/>
    <mergeCell ref="C19:D19"/>
    <mergeCell ref="C20:D20"/>
    <mergeCell ref="B3:J3"/>
    <mergeCell ref="B4:J4"/>
    <mergeCell ref="B5:J5"/>
    <mergeCell ref="B6:J6"/>
    <mergeCell ref="B7:J7"/>
  </mergeCells>
  <pageMargins left="0.59055118110236227" right="0.19685039370078741" top="0.19685039370078741" bottom="0.1968503937007874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2020-03-18T17:17:08Z</cp:lastPrinted>
  <dcterms:created xsi:type="dcterms:W3CDTF">2015-12-15T19:56:45Z</dcterms:created>
  <dcterms:modified xsi:type="dcterms:W3CDTF">2020-03-18T17:55:13Z</dcterms:modified>
</cp:coreProperties>
</file>